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55" windowWidth="12120" windowHeight="7440" activeTab="0"/>
  </bookViews>
  <sheets>
    <sheet name="Лист1" sheetId="1" r:id="rId1"/>
  </sheets>
  <definedNames>
    <definedName name="_xlnm.Print_Area" localSheetId="0">'Лист1'!$B$1:$G$104</definedName>
  </definedNames>
  <calcPr fullCalcOnLoad="1"/>
</workbook>
</file>

<file path=xl/sharedStrings.xml><?xml version="1.0" encoding="utf-8"?>
<sst xmlns="http://schemas.openxmlformats.org/spreadsheetml/2006/main" count="104" uniqueCount="97">
  <si>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</si>
  <si>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</si>
  <si>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</si>
  <si>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</si>
  <si>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</si>
  <si>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</si>
  <si>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</si>
  <si>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</si>
  <si>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</si>
  <si>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</si>
  <si>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</si>
  <si>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</si>
  <si>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</si>
  <si>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</si>
  <si>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</si>
  <si>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</si>
  <si>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</si>
  <si>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</si>
  <si>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</si>
  <si>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</si>
  <si>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</si>
  <si>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</si>
  <si>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</si>
  <si>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</si>
  <si>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</si>
  <si>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</si>
  <si>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</si>
  <si>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</si>
  <si>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</si>
  <si>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</si>
  <si>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</si>
  <si>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</si>
  <si>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</si>
  <si>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</si>
  <si>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</si>
  <si>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</si>
  <si>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</si>
  <si>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</si>
  <si>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</si>
  <si>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</si>
  <si>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</si>
  <si>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</si>
  <si>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</si>
  <si>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</si>
  <si>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</si>
  <si>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</si>
  <si>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</si>
  <si>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</si>
  <si>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</si>
  <si>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</si>
  <si>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</si>
  <si>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</si>
  <si>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</si>
  <si>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</si>
  <si>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</si>
  <si>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</si>
  <si>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</si>
  <si>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</si>
  <si>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</si>
  <si>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</si>
  <si>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</si>
  <si>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</si>
  <si>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</si>
  <si>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</si>
  <si>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</si>
  <si>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</si>
  <si>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</si>
  <si>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</si>
  <si>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</si>
  <si>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</si>
  <si>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</si>
  <si>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</si>
  <si>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</si>
  <si>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</si>
  <si>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</si>
  <si>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</si>
  <si>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</si>
  <si>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</si>
  <si>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</si>
  <si>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</si>
  <si>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</si>
  <si>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</si>
  <si>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</si>
  <si>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</si>
  <si>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</si>
  <si>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</si>
  <si>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</si>
  <si>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Т. М. Яшина</t>
  </si>
  <si>
    <t>Дополнительное образование детей</t>
  </si>
  <si>
    <t>исп. Пузанова О. Ю.</t>
  </si>
  <si>
    <t>Начальник финансового отдела</t>
  </si>
  <si>
    <t>Уточненный план на  2019 год</t>
  </si>
  <si>
    <t>Налог, взимаемый в связи  с применением патентной системы налогообложения</t>
  </si>
  <si>
    <t>по состоянию на 1 июня 2019 года</t>
  </si>
  <si>
    <t>Факт на 01.06.2019 года</t>
  </si>
  <si>
    <t>Факт на 01.06.2018 года</t>
  </si>
  <si>
    <t>Транспорт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</si>
</sst>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hidden="1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 hidden="1"/>
    </xf>
    <xf numFmtId="178" fontId="4" fillId="0" borderId="10" xfId="0" applyNumberFormat="1" applyFont="1" applyBorder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"/>
  <sheetViews>
    <sheetView tabSelected="1" zoomScaleSheetLayoutView="100" zoomScalePageLayoutView="0" workbookViewId="0" topLeftCell="B1">
      <selection activeCell="K89" sqref="K89"/>
    </sheetView>
  </sheetViews>
  <sheetFormatPr defaultColWidth="9.00390625" defaultRowHeight="12.75"/>
  <cols>
    <col min="1" max="1" width="1.75390625" style="0" hidden="1" customWidth="1"/>
    <col min="2" max="2" width="36.25390625" style="0" customWidth="1"/>
    <col min="3" max="3" width="14.25390625" style="65" customWidth="1"/>
    <col min="4" max="4" width="12.00390625" style="0" customWidth="1"/>
    <col min="5" max="5" width="12.00390625" style="65" customWidth="1"/>
    <col min="6" max="6" width="10.75390625" style="0" customWidth="1"/>
    <col min="7" max="7" width="11.25390625" style="0" customWidth="1"/>
  </cols>
  <sheetData>
    <row r="1" spans="2:7" ht="15.75">
      <c r="B1" s="67" t="s">
        <v>14</v>
      </c>
      <c r="C1" s="67"/>
      <c r="D1" s="67"/>
      <c r="E1" s="67"/>
      <c r="F1" s="67"/>
      <c r="G1" s="67"/>
    </row>
    <row r="2" spans="1:7" s="1" customFormat="1" ht="1.5" customHeight="1">
      <c r="A2" s="4"/>
      <c r="B2" s="68" t="s">
        <v>56</v>
      </c>
      <c r="C2" s="68"/>
      <c r="D2" s="68"/>
      <c r="E2" s="68"/>
      <c r="F2" s="68"/>
      <c r="G2" s="68"/>
    </row>
    <row r="3" spans="1:7" s="1" customFormat="1" ht="24" customHeight="1">
      <c r="A3" s="4"/>
      <c r="B3" s="68"/>
      <c r="C3" s="68"/>
      <c r="D3" s="68"/>
      <c r="E3" s="68"/>
      <c r="F3" s="68"/>
      <c r="G3" s="68"/>
    </row>
    <row r="4" spans="1:7" s="1" customFormat="1" ht="18" customHeight="1">
      <c r="A4" s="4"/>
      <c r="B4" s="68" t="s">
        <v>93</v>
      </c>
      <c r="C4" s="69"/>
      <c r="D4" s="69"/>
      <c r="E4" s="69"/>
      <c r="F4" s="69"/>
      <c r="G4" s="69"/>
    </row>
    <row r="5" spans="1:7" s="1" customFormat="1" ht="14.25" customHeight="1" hidden="1">
      <c r="A5" s="4"/>
      <c r="B5" s="5"/>
      <c r="C5" s="56"/>
      <c r="D5" s="6"/>
      <c r="E5" s="56"/>
      <c r="F5" s="6"/>
      <c r="G5" s="2"/>
    </row>
    <row r="6" spans="1:7" s="1" customFormat="1" ht="87.75" customHeight="1">
      <c r="A6" s="4"/>
      <c r="B6" s="3"/>
      <c r="C6" s="57" t="s">
        <v>91</v>
      </c>
      <c r="D6" s="7" t="s">
        <v>94</v>
      </c>
      <c r="E6" s="57" t="s">
        <v>95</v>
      </c>
      <c r="F6" s="7" t="s">
        <v>48</v>
      </c>
      <c r="G6" s="7" t="s">
        <v>42</v>
      </c>
    </row>
    <row r="7" spans="1:7" s="2" customFormat="1" ht="15.75" customHeight="1">
      <c r="A7" s="6"/>
      <c r="B7" s="8">
        <v>1</v>
      </c>
      <c r="C7" s="58">
        <v>2</v>
      </c>
      <c r="D7" s="8">
        <v>3</v>
      </c>
      <c r="E7" s="58">
        <v>3</v>
      </c>
      <c r="F7" s="8">
        <v>5</v>
      </c>
      <c r="G7" s="8">
        <v>6</v>
      </c>
    </row>
    <row r="8" spans="2:7" ht="17.25" customHeight="1">
      <c r="B8" s="18" t="s">
        <v>15</v>
      </c>
      <c r="C8" s="59"/>
      <c r="D8" s="16"/>
      <c r="E8" s="59"/>
      <c r="F8" s="21"/>
      <c r="G8" s="17"/>
    </row>
    <row r="9" spans="2:7" ht="18" customHeight="1">
      <c r="B9" s="41" t="s">
        <v>35</v>
      </c>
      <c r="C9" s="49">
        <f>C10</f>
        <v>30045</v>
      </c>
      <c r="D9" s="49">
        <f>D10</f>
        <v>10996</v>
      </c>
      <c r="E9" s="49">
        <f>E10</f>
        <v>10955</v>
      </c>
      <c r="F9" s="32">
        <f aca="true" t="shared" si="0" ref="F9:F19">D9/C9*100</f>
        <v>36.59843567981361</v>
      </c>
      <c r="G9" s="32">
        <f>D9/E9*100</f>
        <v>100.37425832952988</v>
      </c>
    </row>
    <row r="10" spans="2:7" ht="13.5" customHeight="1">
      <c r="B10" s="40" t="s">
        <v>0</v>
      </c>
      <c r="C10" s="48">
        <v>30045</v>
      </c>
      <c r="D10" s="48">
        <v>10996</v>
      </c>
      <c r="E10" s="48">
        <v>10955</v>
      </c>
      <c r="F10" s="31">
        <f t="shared" si="0"/>
        <v>36.59843567981361</v>
      </c>
      <c r="G10" s="31">
        <f aca="true" t="shared" si="1" ref="G10:G77">D10/E10*100</f>
        <v>100.37425832952988</v>
      </c>
    </row>
    <row r="11" spans="2:7" ht="50.25" customHeight="1">
      <c r="B11" s="44" t="s">
        <v>76</v>
      </c>
      <c r="C11" s="50">
        <f>C12</f>
        <v>5959</v>
      </c>
      <c r="D11" s="50">
        <f>D12</f>
        <v>2657</v>
      </c>
      <c r="E11" s="50">
        <f>E12</f>
        <v>2188</v>
      </c>
      <c r="F11" s="32">
        <f t="shared" si="0"/>
        <v>44.58801812384628</v>
      </c>
      <c r="G11" s="32">
        <f t="shared" si="1"/>
        <v>121.43510054844606</v>
      </c>
    </row>
    <row r="12" spans="2:7" ht="23.25" customHeight="1">
      <c r="B12" s="24" t="s">
        <v>77</v>
      </c>
      <c r="C12" s="48">
        <v>5959</v>
      </c>
      <c r="D12" s="48">
        <v>2657</v>
      </c>
      <c r="E12" s="48">
        <v>2188</v>
      </c>
      <c r="F12" s="31">
        <f t="shared" si="0"/>
        <v>44.58801812384628</v>
      </c>
      <c r="G12" s="31">
        <f t="shared" si="1"/>
        <v>121.43510054844606</v>
      </c>
    </row>
    <row r="13" spans="2:7" ht="13.5" customHeight="1">
      <c r="B13" s="42" t="s">
        <v>16</v>
      </c>
      <c r="C13" s="51">
        <f>C14+C15+C16</f>
        <v>3188</v>
      </c>
      <c r="D13" s="51">
        <f>D14+D15+D16</f>
        <v>1304</v>
      </c>
      <c r="E13" s="51">
        <f>E14+E15+E16</f>
        <v>1784</v>
      </c>
      <c r="F13" s="32">
        <f t="shared" si="0"/>
        <v>40.903387703889585</v>
      </c>
      <c r="G13" s="32">
        <f t="shared" si="1"/>
        <v>73.09417040358744</v>
      </c>
    </row>
    <row r="14" spans="2:7" ht="24.75" customHeight="1">
      <c r="B14" s="24" t="s">
        <v>12</v>
      </c>
      <c r="C14" s="48">
        <v>1800</v>
      </c>
      <c r="D14" s="48">
        <v>924</v>
      </c>
      <c r="E14" s="48">
        <v>956</v>
      </c>
      <c r="F14" s="31">
        <f t="shared" si="0"/>
        <v>51.33333333333333</v>
      </c>
      <c r="G14" s="31">
        <f t="shared" si="1"/>
        <v>96.65271966527197</v>
      </c>
    </row>
    <row r="15" spans="2:7" ht="14.25" customHeight="1">
      <c r="B15" s="15" t="s">
        <v>41</v>
      </c>
      <c r="C15" s="48">
        <v>1388</v>
      </c>
      <c r="D15" s="48">
        <v>379</v>
      </c>
      <c r="E15" s="48">
        <v>828</v>
      </c>
      <c r="F15" s="31">
        <f t="shared" si="0"/>
        <v>27.305475504322768</v>
      </c>
      <c r="G15" s="31">
        <f t="shared" si="1"/>
        <v>45.77294685990338</v>
      </c>
    </row>
    <row r="16" spans="2:7" ht="28.5" customHeight="1">
      <c r="B16" s="24" t="s">
        <v>92</v>
      </c>
      <c r="C16" s="48">
        <v>0</v>
      </c>
      <c r="D16" s="48">
        <v>1</v>
      </c>
      <c r="E16" s="48">
        <v>0</v>
      </c>
      <c r="F16" s="31" t="e">
        <f t="shared" si="0"/>
        <v>#DIV/0!</v>
      </c>
      <c r="G16" s="31" t="e">
        <f t="shared" si="1"/>
        <v>#DIV/0!</v>
      </c>
    </row>
    <row r="17" spans="2:8" ht="13.5" customHeight="1">
      <c r="B17" s="12" t="s">
        <v>78</v>
      </c>
      <c r="C17" s="51">
        <f>C18+C19</f>
        <v>9624</v>
      </c>
      <c r="D17" s="51">
        <f>D18+D19</f>
        <v>2492</v>
      </c>
      <c r="E17" s="51">
        <f>E18+E19</f>
        <v>2412</v>
      </c>
      <c r="F17" s="43">
        <f>F18+F19</f>
        <v>39.83510431135305</v>
      </c>
      <c r="G17" s="43">
        <f>G18+G19</f>
        <v>380.1131519801596</v>
      </c>
      <c r="H17" s="45"/>
    </row>
    <row r="18" spans="2:29" ht="13.5" customHeight="1">
      <c r="B18" s="22" t="s">
        <v>1</v>
      </c>
      <c r="C18" s="48">
        <v>1786</v>
      </c>
      <c r="D18" s="48">
        <v>186</v>
      </c>
      <c r="E18" s="48">
        <v>66</v>
      </c>
      <c r="F18" s="31">
        <f t="shared" si="0"/>
        <v>10.414333706606943</v>
      </c>
      <c r="G18" s="31">
        <f t="shared" si="1"/>
        <v>281.8181818181818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</row>
    <row r="19" spans="2:7" ht="12.75" customHeight="1">
      <c r="B19" s="15" t="s">
        <v>2</v>
      </c>
      <c r="C19" s="48">
        <v>7838</v>
      </c>
      <c r="D19" s="48">
        <v>2306</v>
      </c>
      <c r="E19" s="48">
        <v>2346</v>
      </c>
      <c r="F19" s="31">
        <f t="shared" si="0"/>
        <v>29.42077060474611</v>
      </c>
      <c r="G19" s="31">
        <f t="shared" si="1"/>
        <v>98.29497016197783</v>
      </c>
    </row>
    <row r="20" spans="2:8" ht="14.25" customHeight="1">
      <c r="B20" s="13" t="s">
        <v>17</v>
      </c>
      <c r="C20" s="50">
        <v>271</v>
      </c>
      <c r="D20" s="50">
        <v>113</v>
      </c>
      <c r="E20" s="50">
        <v>89</v>
      </c>
      <c r="F20" s="32">
        <f>D20/C20*100</f>
        <v>41.69741697416974</v>
      </c>
      <c r="G20" s="32">
        <f t="shared" si="1"/>
        <v>126.96629213483146</v>
      </c>
      <c r="H20" s="47"/>
    </row>
    <row r="21" spans="2:7" ht="51.75" customHeight="1">
      <c r="B21" s="13" t="s">
        <v>18</v>
      </c>
      <c r="C21" s="52">
        <f>C23+C24+C25</f>
        <v>1556</v>
      </c>
      <c r="D21" s="52">
        <f>D23+D24+D25</f>
        <v>351</v>
      </c>
      <c r="E21" s="52">
        <f>E23+E24+E25</f>
        <v>308</v>
      </c>
      <c r="F21" s="32">
        <f>D21/C21*100</f>
        <v>22.557840616966583</v>
      </c>
      <c r="G21" s="32">
        <f t="shared" si="1"/>
        <v>113.96103896103895</v>
      </c>
    </row>
    <row r="22" spans="2:8" ht="13.5" customHeight="1">
      <c r="B22" s="15" t="s">
        <v>3</v>
      </c>
      <c r="C22" s="53"/>
      <c r="D22" s="52"/>
      <c r="E22" s="52"/>
      <c r="F22" s="32"/>
      <c r="G22" s="32"/>
      <c r="H22" s="39"/>
    </row>
    <row r="23" spans="2:9" ht="80.25" customHeight="1">
      <c r="B23" s="38" t="s">
        <v>75</v>
      </c>
      <c r="C23" s="48">
        <v>2</v>
      </c>
      <c r="D23" s="48">
        <v>0</v>
      </c>
      <c r="E23" s="48">
        <v>0</v>
      </c>
      <c r="F23" s="31">
        <f>D23/C23*100</f>
        <v>0</v>
      </c>
      <c r="G23" s="31">
        <v>0</v>
      </c>
      <c r="H23" s="39"/>
      <c r="I23" s="19"/>
    </row>
    <row r="24" spans="2:9" ht="35.25" customHeight="1">
      <c r="B24" s="15" t="s">
        <v>86</v>
      </c>
      <c r="C24" s="48">
        <v>1554</v>
      </c>
      <c r="D24" s="48">
        <v>351</v>
      </c>
      <c r="E24" s="48">
        <v>308</v>
      </c>
      <c r="F24" s="31">
        <f>D24/C24*100</f>
        <v>22.586872586872587</v>
      </c>
      <c r="G24" s="31">
        <f t="shared" si="1"/>
        <v>113.96103896103895</v>
      </c>
      <c r="H24" s="39"/>
      <c r="I24" s="19"/>
    </row>
    <row r="25" spans="2:8" ht="24.75" customHeight="1">
      <c r="B25" s="15" t="s">
        <v>82</v>
      </c>
      <c r="C25" s="48">
        <v>0</v>
      </c>
      <c r="D25" s="48">
        <v>0</v>
      </c>
      <c r="E25" s="48">
        <v>0</v>
      </c>
      <c r="F25" s="31" t="e">
        <f aca="true" t="shared" si="2" ref="F25:F30">D25/C25*100</f>
        <v>#DIV/0!</v>
      </c>
      <c r="G25" s="31" t="e">
        <f>E25/D25*100</f>
        <v>#DIV/0!</v>
      </c>
      <c r="H25" s="39"/>
    </row>
    <row r="26" spans="2:10" ht="26.25" customHeight="1">
      <c r="B26" s="13" t="s">
        <v>19</v>
      </c>
      <c r="C26" s="50">
        <f>C27</f>
        <v>60</v>
      </c>
      <c r="D26" s="50">
        <f>D27</f>
        <v>20</v>
      </c>
      <c r="E26" s="50">
        <f>E27</f>
        <v>29</v>
      </c>
      <c r="F26" s="32">
        <f t="shared" si="2"/>
        <v>33.33333333333333</v>
      </c>
      <c r="G26" s="32">
        <f t="shared" si="1"/>
        <v>68.96551724137932</v>
      </c>
      <c r="J26" s="30"/>
    </row>
    <row r="27" spans="2:8" ht="25.5" customHeight="1">
      <c r="B27" s="15" t="s">
        <v>20</v>
      </c>
      <c r="C27" s="48">
        <v>60</v>
      </c>
      <c r="D27" s="48">
        <v>20</v>
      </c>
      <c r="E27" s="48">
        <v>29</v>
      </c>
      <c r="F27" s="31">
        <f t="shared" si="2"/>
        <v>33.33333333333333</v>
      </c>
      <c r="G27" s="31">
        <f t="shared" si="1"/>
        <v>68.96551724137932</v>
      </c>
      <c r="H27" s="39"/>
    </row>
    <row r="28" spans="2:7" ht="39" customHeight="1">
      <c r="B28" s="13" t="s">
        <v>79</v>
      </c>
      <c r="C28" s="50">
        <v>410</v>
      </c>
      <c r="D28" s="50">
        <v>235</v>
      </c>
      <c r="E28" s="50">
        <v>194</v>
      </c>
      <c r="F28" s="32">
        <f t="shared" si="2"/>
        <v>57.3170731707317</v>
      </c>
      <c r="G28" s="32">
        <f t="shared" si="1"/>
        <v>121.13402061855669</v>
      </c>
    </row>
    <row r="29" spans="2:7" ht="39" customHeight="1">
      <c r="B29" s="13" t="s">
        <v>21</v>
      </c>
      <c r="C29" s="50">
        <f>C30+C31</f>
        <v>7380</v>
      </c>
      <c r="D29" s="50">
        <f>D30+D31</f>
        <v>3325</v>
      </c>
      <c r="E29" s="50">
        <f>E30+E31</f>
        <v>668</v>
      </c>
      <c r="F29" s="32">
        <f t="shared" si="2"/>
        <v>45.05420054200542</v>
      </c>
      <c r="G29" s="32">
        <f t="shared" si="1"/>
        <v>497.7544910179641</v>
      </c>
    </row>
    <row r="30" spans="2:7" ht="39" customHeight="1">
      <c r="B30" s="15" t="s">
        <v>85</v>
      </c>
      <c r="C30" s="48">
        <v>7380</v>
      </c>
      <c r="D30" s="48">
        <v>3325</v>
      </c>
      <c r="E30" s="48">
        <v>668</v>
      </c>
      <c r="F30" s="31">
        <f t="shared" si="2"/>
        <v>45.05420054200542</v>
      </c>
      <c r="G30" s="31">
        <f t="shared" si="1"/>
        <v>497.7544910179641</v>
      </c>
    </row>
    <row r="31" spans="2:7" ht="39" customHeight="1">
      <c r="B31" s="15" t="s">
        <v>80</v>
      </c>
      <c r="C31" s="48">
        <v>0</v>
      </c>
      <c r="D31" s="48">
        <v>0</v>
      </c>
      <c r="E31" s="48">
        <v>0</v>
      </c>
      <c r="F31" s="31">
        <v>0</v>
      </c>
      <c r="G31" s="31" t="e">
        <f t="shared" si="1"/>
        <v>#DIV/0!</v>
      </c>
    </row>
    <row r="32" spans="2:7" ht="26.25" customHeight="1">
      <c r="B32" s="13" t="s">
        <v>81</v>
      </c>
      <c r="C32" s="50">
        <v>409</v>
      </c>
      <c r="D32" s="50">
        <v>59</v>
      </c>
      <c r="E32" s="50">
        <v>185</v>
      </c>
      <c r="F32" s="32">
        <f>D32/C32*100</f>
        <v>14.425427872860636</v>
      </c>
      <c r="G32" s="32">
        <f t="shared" si="1"/>
        <v>31.891891891891895</v>
      </c>
    </row>
    <row r="33" spans="2:7" ht="12.75" customHeight="1">
      <c r="B33" s="13" t="s">
        <v>22</v>
      </c>
      <c r="C33" s="50">
        <v>0</v>
      </c>
      <c r="D33" s="50">
        <v>0</v>
      </c>
      <c r="E33" s="50">
        <v>0</v>
      </c>
      <c r="F33" s="32">
        <v>0</v>
      </c>
      <c r="G33" s="32">
        <v>0</v>
      </c>
    </row>
    <row r="34" spans="2:9" ht="17.25" customHeight="1">
      <c r="B34" s="23" t="s">
        <v>4</v>
      </c>
      <c r="C34" s="49">
        <f>C9+C11+C13+C17+C20+C21+C26+C28+C32+C33+C29</f>
        <v>58902</v>
      </c>
      <c r="D34" s="55">
        <f>D9+D11+D13+D17+D20+D21+D26+D28+D32+D33+D29</f>
        <v>21552</v>
      </c>
      <c r="E34" s="49">
        <f>E9+E11+E13+E17+E20+E21+E26+E28+E32+E33+E29</f>
        <v>18812</v>
      </c>
      <c r="F34" s="32">
        <f>D34/C34*100</f>
        <v>36.589589487623506</v>
      </c>
      <c r="G34" s="32">
        <f t="shared" si="1"/>
        <v>114.56517116734</v>
      </c>
      <c r="I34" t="s">
        <v>54</v>
      </c>
    </row>
    <row r="35" spans="2:8" ht="12" customHeight="1">
      <c r="B35" s="15" t="s">
        <v>68</v>
      </c>
      <c r="C35" s="48">
        <v>29022.6</v>
      </c>
      <c r="D35" s="48">
        <v>12093</v>
      </c>
      <c r="E35" s="48">
        <v>16059</v>
      </c>
      <c r="F35" s="31">
        <f>D35/C35*100</f>
        <v>41.667528064336075</v>
      </c>
      <c r="G35" s="31">
        <f t="shared" si="1"/>
        <v>75.30356809265832</v>
      </c>
      <c r="H35" s="39"/>
    </row>
    <row r="36" spans="2:8" ht="17.25" customHeight="1">
      <c r="B36" s="15" t="s">
        <v>5</v>
      </c>
      <c r="C36" s="48">
        <v>69256</v>
      </c>
      <c r="D36" s="48">
        <v>25586</v>
      </c>
      <c r="E36" s="48">
        <v>24013</v>
      </c>
      <c r="F36" s="31">
        <f>D36/C36*100</f>
        <v>36.944091486658195</v>
      </c>
      <c r="G36" s="31">
        <f t="shared" si="1"/>
        <v>106.5506184150252</v>
      </c>
      <c r="H36" s="39"/>
    </row>
    <row r="37" spans="2:8" ht="13.5" customHeight="1">
      <c r="B37" s="15" t="s">
        <v>6</v>
      </c>
      <c r="C37" s="48">
        <v>40912</v>
      </c>
      <c r="D37" s="48">
        <v>1856</v>
      </c>
      <c r="E37" s="48">
        <v>270</v>
      </c>
      <c r="F37" s="31">
        <f>D37/C37*100</f>
        <v>4.5365662886194755</v>
      </c>
      <c r="G37" s="31">
        <f t="shared" si="1"/>
        <v>687.4074074074074</v>
      </c>
      <c r="H37" s="39"/>
    </row>
    <row r="38" spans="2:8" ht="14.25" customHeight="1">
      <c r="B38" s="15" t="s">
        <v>53</v>
      </c>
      <c r="C38" s="48">
        <v>0</v>
      </c>
      <c r="D38" s="48">
        <v>0</v>
      </c>
      <c r="E38" s="48">
        <v>0</v>
      </c>
      <c r="F38" s="31" t="e">
        <f>D38/C38*100</f>
        <v>#DIV/0!</v>
      </c>
      <c r="G38" s="31" t="e">
        <f t="shared" si="1"/>
        <v>#DIV/0!</v>
      </c>
      <c r="H38" s="39"/>
    </row>
    <row r="39" spans="2:9" ht="36.75" customHeight="1">
      <c r="B39" s="15" t="s">
        <v>63</v>
      </c>
      <c r="C39" s="48">
        <v>0</v>
      </c>
      <c r="D39" s="48">
        <v>0</v>
      </c>
      <c r="E39" s="48">
        <v>0</v>
      </c>
      <c r="F39" s="31">
        <v>0</v>
      </c>
      <c r="G39" s="31">
        <v>0</v>
      </c>
      <c r="H39" s="39"/>
      <c r="I39" t="s">
        <v>84</v>
      </c>
    </row>
    <row r="40" spans="2:7" ht="15" customHeight="1">
      <c r="B40" s="14" t="s">
        <v>7</v>
      </c>
      <c r="C40" s="49">
        <f>C34+C35+C36+C37+C38+C39</f>
        <v>198092.6</v>
      </c>
      <c r="D40" s="49">
        <f>D34+D35+D36+D37+D38+D39</f>
        <v>61087</v>
      </c>
      <c r="E40" s="49">
        <f>E34+E35+E36+E37+E38+E39</f>
        <v>59154</v>
      </c>
      <c r="F40" s="32">
        <f>D40/C40*100</f>
        <v>30.83759817378337</v>
      </c>
      <c r="G40" s="32">
        <f t="shared" si="1"/>
        <v>103.26774182641918</v>
      </c>
    </row>
    <row r="41" spans="2:7" ht="27" customHeight="1" hidden="1">
      <c r="B41" s="14"/>
      <c r="C41" s="49"/>
      <c r="D41" s="49"/>
      <c r="E41" s="49"/>
      <c r="F41" s="32" t="e">
        <f>D41/C41*100</f>
        <v>#DIV/0!</v>
      </c>
      <c r="G41" s="32" t="e">
        <f t="shared" si="1"/>
        <v>#DIV/0!</v>
      </c>
    </row>
    <row r="42" spans="2:7" ht="15.75">
      <c r="B42" s="26" t="s">
        <v>23</v>
      </c>
      <c r="C42" s="53"/>
      <c r="D42" s="53"/>
      <c r="E42" s="53"/>
      <c r="F42" s="32"/>
      <c r="G42" s="32"/>
    </row>
    <row r="43" spans="2:7" ht="15.75">
      <c r="B43" s="13" t="s">
        <v>24</v>
      </c>
      <c r="C43" s="50">
        <f>C45+C46+C47+C48+C49+C50+C51+C52</f>
        <v>26481.677999999996</v>
      </c>
      <c r="D43" s="50">
        <f>D45+D46+D47+D48+D49+D50+D51+D52</f>
        <v>10404</v>
      </c>
      <c r="E43" s="50">
        <f>E45+E46+E47+E48+E49+E50+E51+E52</f>
        <v>10165</v>
      </c>
      <c r="F43" s="32">
        <f>D43/C43*100</f>
        <v>39.28754061581748</v>
      </c>
      <c r="G43" s="32">
        <f t="shared" si="1"/>
        <v>102.35120511559272</v>
      </c>
    </row>
    <row r="44" spans="2:7" ht="11.25" customHeight="1">
      <c r="B44" s="15" t="s">
        <v>3</v>
      </c>
      <c r="C44" s="50"/>
      <c r="D44" s="50"/>
      <c r="E44" s="50"/>
      <c r="F44" s="32"/>
      <c r="G44" s="32"/>
    </row>
    <row r="45" spans="2:7" ht="37.5" customHeight="1">
      <c r="B45" s="15" t="s">
        <v>45</v>
      </c>
      <c r="C45" s="48">
        <v>1873</v>
      </c>
      <c r="D45" s="48">
        <v>697</v>
      </c>
      <c r="E45" s="48">
        <v>712</v>
      </c>
      <c r="F45" s="31">
        <f>D45/C45*100</f>
        <v>37.213027229044314</v>
      </c>
      <c r="G45" s="31">
        <f t="shared" si="1"/>
        <v>97.89325842696628</v>
      </c>
    </row>
    <row r="46" spans="2:7" ht="50.25" customHeight="1">
      <c r="B46" s="15" t="s">
        <v>69</v>
      </c>
      <c r="C46" s="48">
        <v>365.727</v>
      </c>
      <c r="D46" s="48">
        <v>126</v>
      </c>
      <c r="E46" s="48">
        <v>117</v>
      </c>
      <c r="F46" s="31">
        <f>D46/C46*100</f>
        <v>34.451927257216454</v>
      </c>
      <c r="G46" s="31">
        <f t="shared" si="1"/>
        <v>107.6923076923077</v>
      </c>
    </row>
    <row r="47" spans="2:7" ht="37.5" customHeight="1">
      <c r="B47" s="15" t="s">
        <v>46</v>
      </c>
      <c r="C47" s="48">
        <v>18083</v>
      </c>
      <c r="D47" s="48">
        <v>7060</v>
      </c>
      <c r="E47" s="48">
        <v>7073</v>
      </c>
      <c r="F47" s="31">
        <f>D47/C47*100</f>
        <v>39.042194326162694</v>
      </c>
      <c r="G47" s="31">
        <f t="shared" si="1"/>
        <v>99.81620246005937</v>
      </c>
    </row>
    <row r="48" spans="2:7" ht="12.75" customHeight="1">
      <c r="B48" s="25" t="s">
        <v>66</v>
      </c>
      <c r="C48" s="54">
        <v>5.98</v>
      </c>
      <c r="D48" s="54">
        <v>0</v>
      </c>
      <c r="E48" s="54">
        <v>0</v>
      </c>
      <c r="F48" s="31">
        <f>D48/C48*100</f>
        <v>0</v>
      </c>
      <c r="G48" s="31" t="e">
        <f t="shared" si="1"/>
        <v>#DIV/0!</v>
      </c>
    </row>
    <row r="49" spans="2:7" ht="25.5">
      <c r="B49" s="25" t="s">
        <v>58</v>
      </c>
      <c r="C49" s="53"/>
      <c r="D49" s="53"/>
      <c r="E49" s="53"/>
      <c r="F49" s="31"/>
      <c r="G49" s="31"/>
    </row>
    <row r="50" spans="2:7" ht="14.25" customHeight="1">
      <c r="B50" s="25" t="s">
        <v>25</v>
      </c>
      <c r="C50" s="53">
        <v>156.67</v>
      </c>
      <c r="D50" s="53">
        <v>0</v>
      </c>
      <c r="E50" s="53">
        <v>0</v>
      </c>
      <c r="F50" s="31">
        <v>0</v>
      </c>
      <c r="G50" s="31">
        <v>0</v>
      </c>
    </row>
    <row r="51" spans="2:7" ht="51">
      <c r="B51" s="15" t="s">
        <v>49</v>
      </c>
      <c r="C51" s="48">
        <v>4154.301</v>
      </c>
      <c r="D51" s="48">
        <v>1759</v>
      </c>
      <c r="E51" s="48">
        <v>1708</v>
      </c>
      <c r="F51" s="31">
        <f>D51/C51*100</f>
        <v>42.341659884538934</v>
      </c>
      <c r="G51" s="31">
        <f t="shared" si="1"/>
        <v>102.98594847775175</v>
      </c>
    </row>
    <row r="52" spans="2:7" ht="13.5" customHeight="1">
      <c r="B52" s="15" t="s">
        <v>52</v>
      </c>
      <c r="C52" s="48">
        <v>1843</v>
      </c>
      <c r="D52" s="48">
        <v>762</v>
      </c>
      <c r="E52" s="48">
        <v>555</v>
      </c>
      <c r="F52" s="31">
        <f>D52/C52*100</f>
        <v>41.345632121540966</v>
      </c>
      <c r="G52" s="31">
        <f t="shared" si="1"/>
        <v>137.2972972972973</v>
      </c>
    </row>
    <row r="53" spans="2:7" ht="12.75" customHeight="1">
      <c r="B53" s="13" t="s">
        <v>40</v>
      </c>
      <c r="C53" s="50">
        <v>594.788</v>
      </c>
      <c r="D53" s="50">
        <v>198</v>
      </c>
      <c r="E53" s="50">
        <v>154</v>
      </c>
      <c r="F53" s="32">
        <f>D53/C53*100</f>
        <v>33.28917194025434</v>
      </c>
      <c r="G53" s="32">
        <f t="shared" si="1"/>
        <v>128.57142857142858</v>
      </c>
    </row>
    <row r="54" spans="2:7" ht="25.5">
      <c r="B54" s="13" t="s">
        <v>26</v>
      </c>
      <c r="C54" s="50">
        <f>C56+C57+C58</f>
        <v>2506</v>
      </c>
      <c r="D54" s="50">
        <f>D56+D57+D58</f>
        <v>882</v>
      </c>
      <c r="E54" s="50">
        <f>E56+E57+E58</f>
        <v>600</v>
      </c>
      <c r="F54" s="32">
        <f>D54/C54*100</f>
        <v>35.19553072625698</v>
      </c>
      <c r="G54" s="32">
        <f t="shared" si="1"/>
        <v>147</v>
      </c>
    </row>
    <row r="55" spans="2:7" ht="11.25" customHeight="1">
      <c r="B55" s="15" t="s">
        <v>3</v>
      </c>
      <c r="C55" s="50"/>
      <c r="D55" s="50"/>
      <c r="E55" s="50"/>
      <c r="F55" s="32"/>
      <c r="G55" s="32"/>
    </row>
    <row r="56" spans="2:7" ht="38.25" customHeight="1">
      <c r="B56" s="15" t="s">
        <v>50</v>
      </c>
      <c r="C56" s="48">
        <v>2320</v>
      </c>
      <c r="D56" s="48">
        <v>849</v>
      </c>
      <c r="E56" s="48">
        <v>547</v>
      </c>
      <c r="F56" s="31">
        <f>D56/C56*100</f>
        <v>36.5948275862069</v>
      </c>
      <c r="G56" s="31">
        <f t="shared" si="1"/>
        <v>155.21023765996344</v>
      </c>
    </row>
    <row r="57" spans="2:7" ht="12" customHeight="1">
      <c r="B57" s="15" t="s">
        <v>57</v>
      </c>
      <c r="C57" s="48">
        <v>186</v>
      </c>
      <c r="D57" s="48">
        <v>33</v>
      </c>
      <c r="E57" s="48">
        <v>53</v>
      </c>
      <c r="F57" s="31">
        <f>D57/C57*100</f>
        <v>17.741935483870968</v>
      </c>
      <c r="G57" s="31">
        <f t="shared" si="1"/>
        <v>62.264150943396224</v>
      </c>
    </row>
    <row r="58" spans="2:7" ht="38.25">
      <c r="B58" s="15" t="s">
        <v>47</v>
      </c>
      <c r="C58" s="48">
        <v>0</v>
      </c>
      <c r="D58" s="48">
        <v>0</v>
      </c>
      <c r="E58" s="48">
        <v>0</v>
      </c>
      <c r="F58" s="31">
        <v>0</v>
      </c>
      <c r="G58" s="31">
        <v>0</v>
      </c>
    </row>
    <row r="59" spans="2:7" ht="13.5" customHeight="1">
      <c r="B59" s="14" t="s">
        <v>27</v>
      </c>
      <c r="C59" s="66">
        <f>SUM(C61:C65)+C66</f>
        <v>17473.566</v>
      </c>
      <c r="D59" s="66">
        <f>SUM(D61:D65)+D66</f>
        <v>3059</v>
      </c>
      <c r="E59" s="66">
        <f>SUM(E61:E65)+E66</f>
        <v>1851</v>
      </c>
      <c r="F59" s="32">
        <f>D59/C59*100</f>
        <v>17.506443733351283</v>
      </c>
      <c r="G59" s="32">
        <f t="shared" si="1"/>
        <v>165.26202052944353</v>
      </c>
    </row>
    <row r="60" spans="2:7" ht="11.25" customHeight="1">
      <c r="B60" s="25" t="s">
        <v>3</v>
      </c>
      <c r="C60" s="53"/>
      <c r="D60" s="53"/>
      <c r="E60" s="53"/>
      <c r="F60" s="32"/>
      <c r="G60" s="32"/>
    </row>
    <row r="61" spans="2:7" ht="11.25" customHeight="1">
      <c r="B61" s="25" t="s">
        <v>74</v>
      </c>
      <c r="C61" s="53">
        <v>30</v>
      </c>
      <c r="D61" s="53">
        <v>0</v>
      </c>
      <c r="E61" s="53">
        <v>0</v>
      </c>
      <c r="F61" s="31">
        <f aca="true" t="shared" si="3" ref="F61:F67">D61/C61*100</f>
        <v>0</v>
      </c>
      <c r="G61" s="32">
        <v>0</v>
      </c>
    </row>
    <row r="62" spans="2:7" ht="24.75" customHeight="1">
      <c r="B62" s="15" t="s">
        <v>73</v>
      </c>
      <c r="C62" s="48">
        <v>423</v>
      </c>
      <c r="D62" s="48">
        <v>306</v>
      </c>
      <c r="E62" s="48">
        <v>71</v>
      </c>
      <c r="F62" s="31">
        <f t="shared" si="3"/>
        <v>72.3404255319149</v>
      </c>
      <c r="G62" s="31">
        <f t="shared" si="1"/>
        <v>430.9859154929577</v>
      </c>
    </row>
    <row r="63" spans="2:7" ht="13.5" customHeight="1">
      <c r="B63" s="15" t="s">
        <v>28</v>
      </c>
      <c r="C63" s="48">
        <v>48.566</v>
      </c>
      <c r="D63" s="48">
        <v>0</v>
      </c>
      <c r="E63" s="48">
        <v>0</v>
      </c>
      <c r="F63" s="31">
        <f t="shared" si="3"/>
        <v>0</v>
      </c>
      <c r="G63" s="31">
        <v>0</v>
      </c>
    </row>
    <row r="64" spans="2:7" ht="11.25" customHeight="1">
      <c r="B64" s="15" t="s">
        <v>60</v>
      </c>
      <c r="C64" s="48">
        <v>252</v>
      </c>
      <c r="D64" s="48">
        <v>90</v>
      </c>
      <c r="E64" s="48">
        <v>198</v>
      </c>
      <c r="F64" s="31">
        <f t="shared" si="3"/>
        <v>35.714285714285715</v>
      </c>
      <c r="G64" s="31">
        <f t="shared" si="1"/>
        <v>45.45454545454545</v>
      </c>
    </row>
    <row r="65" spans="2:7" ht="12" customHeight="1">
      <c r="B65" s="15" t="s">
        <v>62</v>
      </c>
      <c r="C65" s="48">
        <v>16118</v>
      </c>
      <c r="D65" s="48">
        <v>2663</v>
      </c>
      <c r="E65" s="48">
        <v>1582</v>
      </c>
      <c r="F65" s="31">
        <f t="shared" si="3"/>
        <v>16.521900980270505</v>
      </c>
      <c r="G65" s="31">
        <f t="shared" si="1"/>
        <v>168.33122629582806</v>
      </c>
    </row>
    <row r="66" spans="2:7" ht="12" customHeight="1">
      <c r="B66" s="15" t="s">
        <v>96</v>
      </c>
      <c r="C66" s="48">
        <v>602</v>
      </c>
      <c r="D66" s="48">
        <v>0</v>
      </c>
      <c r="E66" s="48">
        <v>0</v>
      </c>
      <c r="F66" s="31">
        <f t="shared" si="3"/>
        <v>0</v>
      </c>
      <c r="G66" s="31" t="e">
        <f t="shared" si="1"/>
        <v>#DIV/0!</v>
      </c>
    </row>
    <row r="67" spans="2:7" ht="13.5" customHeight="1">
      <c r="B67" s="14" t="s">
        <v>13</v>
      </c>
      <c r="C67" s="49">
        <f>C69+C70+C71</f>
        <v>37792</v>
      </c>
      <c r="D67" s="49">
        <f>D69+D70+D71</f>
        <v>5709</v>
      </c>
      <c r="E67" s="49">
        <f>E69+E70+E71</f>
        <v>3651</v>
      </c>
      <c r="F67" s="32">
        <f t="shared" si="3"/>
        <v>15.106371718882302</v>
      </c>
      <c r="G67" s="32">
        <f t="shared" si="1"/>
        <v>156.36811832374693</v>
      </c>
    </row>
    <row r="68" spans="2:7" ht="12" customHeight="1">
      <c r="B68" s="25" t="s">
        <v>3</v>
      </c>
      <c r="C68" s="53"/>
      <c r="D68" s="53"/>
      <c r="E68" s="53"/>
      <c r="F68" s="32"/>
      <c r="G68" s="32"/>
    </row>
    <row r="69" spans="2:7" ht="12.75" customHeight="1">
      <c r="B69" s="25" t="s">
        <v>8</v>
      </c>
      <c r="C69" s="54">
        <v>79</v>
      </c>
      <c r="D69" s="54">
        <v>60</v>
      </c>
      <c r="E69" s="54">
        <v>58</v>
      </c>
      <c r="F69" s="31">
        <f>D69/C69*100</f>
        <v>75.9493670886076</v>
      </c>
      <c r="G69" s="31">
        <f t="shared" si="1"/>
        <v>103.44827586206897</v>
      </c>
    </row>
    <row r="70" spans="2:7" ht="13.5" customHeight="1">
      <c r="B70" s="15" t="s">
        <v>39</v>
      </c>
      <c r="C70" s="48">
        <v>30489</v>
      </c>
      <c r="D70" s="48">
        <v>2662</v>
      </c>
      <c r="E70" s="48">
        <v>2060</v>
      </c>
      <c r="F70" s="31">
        <f>D70/C70*100</f>
        <v>8.731017744104431</v>
      </c>
      <c r="G70" s="31">
        <f t="shared" si="1"/>
        <v>129.22330097087377</v>
      </c>
    </row>
    <row r="71" spans="2:7" ht="13.5" customHeight="1">
      <c r="B71" s="15" t="s">
        <v>55</v>
      </c>
      <c r="C71" s="48">
        <v>7224</v>
      </c>
      <c r="D71" s="48">
        <v>2987</v>
      </c>
      <c r="E71" s="48">
        <v>1533</v>
      </c>
      <c r="F71" s="31">
        <f>D71/C71*100</f>
        <v>41.34828349944629</v>
      </c>
      <c r="G71" s="31">
        <f t="shared" si="1"/>
        <v>194.84670580560993</v>
      </c>
    </row>
    <row r="72" spans="2:7" ht="13.5" customHeight="1">
      <c r="B72" s="13" t="s">
        <v>29</v>
      </c>
      <c r="C72" s="50">
        <v>351</v>
      </c>
      <c r="D72" s="50">
        <v>0</v>
      </c>
      <c r="E72" s="50">
        <v>0</v>
      </c>
      <c r="F72" s="32">
        <f>D72/C72*100</f>
        <v>0</v>
      </c>
      <c r="G72" s="31">
        <v>0</v>
      </c>
    </row>
    <row r="73" spans="2:7" ht="15" customHeight="1">
      <c r="B73" s="14" t="s">
        <v>9</v>
      </c>
      <c r="C73" s="49">
        <f>C75+C76+C77+C78+C80+C79</f>
        <v>84073</v>
      </c>
      <c r="D73" s="49">
        <f>D75+D76+D77+D78+D80+D79</f>
        <v>32384</v>
      </c>
      <c r="E73" s="49">
        <f>E75+E76+E77+E78+E80+E79</f>
        <v>31233</v>
      </c>
      <c r="F73" s="32">
        <f>D73/C73*100</f>
        <v>38.51890618866937</v>
      </c>
      <c r="G73" s="32">
        <f t="shared" si="1"/>
        <v>103.68520475138476</v>
      </c>
    </row>
    <row r="74" spans="2:7" ht="12" customHeight="1">
      <c r="B74" s="25" t="s">
        <v>3</v>
      </c>
      <c r="C74" s="53"/>
      <c r="D74" s="53"/>
      <c r="E74" s="53"/>
      <c r="F74" s="32"/>
      <c r="G74" s="31"/>
    </row>
    <row r="75" spans="2:7" ht="13.5" customHeight="1">
      <c r="B75" s="15" t="s">
        <v>36</v>
      </c>
      <c r="C75" s="48">
        <v>12345</v>
      </c>
      <c r="D75" s="48">
        <v>5014</v>
      </c>
      <c r="E75" s="48">
        <v>4603</v>
      </c>
      <c r="F75" s="31">
        <f>D75/C75*100</f>
        <v>40.61563385986229</v>
      </c>
      <c r="G75" s="31">
        <f t="shared" si="1"/>
        <v>108.9289593743211</v>
      </c>
    </row>
    <row r="76" spans="2:7" ht="12" customHeight="1">
      <c r="B76" s="15" t="s">
        <v>37</v>
      </c>
      <c r="C76" s="48">
        <v>55453</v>
      </c>
      <c r="D76" s="48">
        <v>21459</v>
      </c>
      <c r="E76" s="48">
        <v>20728</v>
      </c>
      <c r="F76" s="31">
        <f>D76/C76*100</f>
        <v>38.6976358357528</v>
      </c>
      <c r="G76" s="31">
        <f t="shared" si="1"/>
        <v>103.5266306445388</v>
      </c>
    </row>
    <row r="77" spans="2:7" ht="25.5" customHeight="1" hidden="1">
      <c r="B77" s="15" t="s">
        <v>67</v>
      </c>
      <c r="C77" s="48">
        <v>0</v>
      </c>
      <c r="D77" s="48">
        <v>0</v>
      </c>
      <c r="E77" s="48">
        <v>0</v>
      </c>
      <c r="F77" s="31" t="e">
        <f aca="true" t="shared" si="4" ref="F77:F99">D77/C77*100</f>
        <v>#DIV/0!</v>
      </c>
      <c r="G77" s="31" t="e">
        <f t="shared" si="1"/>
        <v>#DIV/0!</v>
      </c>
    </row>
    <row r="78" spans="2:7" ht="13.5" customHeight="1">
      <c r="B78" s="38" t="s">
        <v>72</v>
      </c>
      <c r="C78" s="48">
        <v>264</v>
      </c>
      <c r="D78" s="48">
        <v>5</v>
      </c>
      <c r="E78" s="48">
        <v>7</v>
      </c>
      <c r="F78" s="31">
        <f t="shared" si="4"/>
        <v>1.893939393939394</v>
      </c>
      <c r="G78" s="31">
        <f aca="true" t="shared" si="5" ref="G78:G99">D78/E78*100</f>
        <v>71.42857142857143</v>
      </c>
    </row>
    <row r="79" spans="2:7" ht="13.5" customHeight="1">
      <c r="B79" s="38" t="s">
        <v>88</v>
      </c>
      <c r="C79" s="48">
        <v>6682</v>
      </c>
      <c r="D79" s="48">
        <v>2384</v>
      </c>
      <c r="E79" s="48">
        <v>2511</v>
      </c>
      <c r="F79" s="31"/>
      <c r="G79" s="31"/>
    </row>
    <row r="80" spans="2:7" ht="13.5" customHeight="1">
      <c r="B80" s="15" t="s">
        <v>38</v>
      </c>
      <c r="C80" s="48">
        <v>9329</v>
      </c>
      <c r="D80" s="48">
        <v>3522</v>
      </c>
      <c r="E80" s="48">
        <v>3384</v>
      </c>
      <c r="F80" s="31">
        <f t="shared" si="4"/>
        <v>37.75324257691071</v>
      </c>
      <c r="G80" s="31">
        <f t="shared" si="5"/>
        <v>104.07801418439718</v>
      </c>
    </row>
    <row r="81" spans="2:7" ht="12.75" customHeight="1">
      <c r="B81" s="13" t="s">
        <v>70</v>
      </c>
      <c r="C81" s="50">
        <f>C83+C84</f>
        <v>13976</v>
      </c>
      <c r="D81" s="50">
        <f>D83+D84</f>
        <v>5674</v>
      </c>
      <c r="E81" s="50">
        <f>E83+E84</f>
        <v>5194</v>
      </c>
      <c r="F81" s="32">
        <f t="shared" si="4"/>
        <v>40.59816828849456</v>
      </c>
      <c r="G81" s="32">
        <f t="shared" si="5"/>
        <v>109.24143242202543</v>
      </c>
    </row>
    <row r="82" spans="2:7" ht="12.75" customHeight="1">
      <c r="B82" s="15" t="s">
        <v>3</v>
      </c>
      <c r="C82" s="48"/>
      <c r="D82" s="48"/>
      <c r="E82" s="48"/>
      <c r="F82" s="31"/>
      <c r="G82" s="31"/>
    </row>
    <row r="83" spans="2:7" ht="12" customHeight="1">
      <c r="B83" s="15" t="s">
        <v>61</v>
      </c>
      <c r="C83" s="48">
        <v>13976</v>
      </c>
      <c r="D83" s="48">
        <v>5674</v>
      </c>
      <c r="E83" s="48">
        <v>5194</v>
      </c>
      <c r="F83" s="31">
        <f t="shared" si="4"/>
        <v>40.59816828849456</v>
      </c>
      <c r="G83" s="31">
        <f t="shared" si="5"/>
        <v>109.24143242202543</v>
      </c>
    </row>
    <row r="84" spans="2:7" ht="25.5" customHeight="1">
      <c r="B84" s="15" t="s">
        <v>71</v>
      </c>
      <c r="C84" s="48">
        <v>0</v>
      </c>
      <c r="D84" s="48">
        <v>0</v>
      </c>
      <c r="E84" s="48">
        <v>0</v>
      </c>
      <c r="F84" s="31">
        <v>0</v>
      </c>
      <c r="G84" s="31">
        <v>0</v>
      </c>
    </row>
    <row r="85" spans="2:7" ht="12.75" customHeight="1">
      <c r="B85" s="14" t="s">
        <v>10</v>
      </c>
      <c r="C85" s="49">
        <f>C87+C88+C89+C90+C91</f>
        <v>22698.474</v>
      </c>
      <c r="D85" s="49">
        <f>D87+D88+D89+D90+D91</f>
        <v>5570</v>
      </c>
      <c r="E85" s="49">
        <f>E87+E88+E89+E90+E91</f>
        <v>5819</v>
      </c>
      <c r="F85" s="32">
        <f t="shared" si="4"/>
        <v>24.539094566445304</v>
      </c>
      <c r="G85" s="32">
        <f t="shared" si="5"/>
        <v>95.72091424643409</v>
      </c>
    </row>
    <row r="86" spans="2:7" ht="12.75" customHeight="1">
      <c r="B86" s="25" t="s">
        <v>3</v>
      </c>
      <c r="C86" s="53"/>
      <c r="D86" s="53"/>
      <c r="E86" s="53"/>
      <c r="F86" s="32"/>
      <c r="G86" s="32"/>
    </row>
    <row r="87" spans="2:7" ht="12.75" customHeight="1">
      <c r="B87" s="15" t="s">
        <v>30</v>
      </c>
      <c r="C87" s="48">
        <v>1093</v>
      </c>
      <c r="D87" s="48">
        <v>452</v>
      </c>
      <c r="E87" s="48">
        <v>840</v>
      </c>
      <c r="F87" s="31">
        <f t="shared" si="4"/>
        <v>41.3540713632205</v>
      </c>
      <c r="G87" s="31">
        <f t="shared" si="5"/>
        <v>53.80952380952381</v>
      </c>
    </row>
    <row r="88" spans="2:7" ht="12" customHeight="1">
      <c r="B88" s="15" t="s">
        <v>31</v>
      </c>
      <c r="C88" s="48"/>
      <c r="D88" s="48">
        <v>0</v>
      </c>
      <c r="E88" s="48">
        <v>0</v>
      </c>
      <c r="F88" s="31">
        <v>0</v>
      </c>
      <c r="G88" s="31">
        <v>0</v>
      </c>
    </row>
    <row r="89" spans="2:7" ht="13.5" customHeight="1">
      <c r="B89" s="15" t="s">
        <v>32</v>
      </c>
      <c r="C89" s="48">
        <v>39</v>
      </c>
      <c r="D89" s="48">
        <v>0</v>
      </c>
      <c r="E89" s="48">
        <v>378</v>
      </c>
      <c r="F89" s="31">
        <f t="shared" si="4"/>
        <v>0</v>
      </c>
      <c r="G89" s="31">
        <f t="shared" si="5"/>
        <v>0</v>
      </c>
    </row>
    <row r="90" spans="2:7" ht="12" customHeight="1">
      <c r="B90" s="15" t="s">
        <v>44</v>
      </c>
      <c r="C90" s="48">
        <v>20647</v>
      </c>
      <c r="D90" s="48">
        <v>4801</v>
      </c>
      <c r="E90" s="48">
        <v>4306</v>
      </c>
      <c r="F90" s="31">
        <f t="shared" si="4"/>
        <v>23.252772799922507</v>
      </c>
      <c r="G90" s="31">
        <f t="shared" si="5"/>
        <v>111.49558755225266</v>
      </c>
    </row>
    <row r="91" spans="2:7" ht="25.5">
      <c r="B91" s="15" t="s">
        <v>33</v>
      </c>
      <c r="C91" s="48">
        <v>919.474</v>
      </c>
      <c r="D91" s="48">
        <v>317</v>
      </c>
      <c r="E91" s="48">
        <v>295</v>
      </c>
      <c r="F91" s="31">
        <f t="shared" si="4"/>
        <v>34.47623315069268</v>
      </c>
      <c r="G91" s="31">
        <f t="shared" si="5"/>
        <v>107.45762711864406</v>
      </c>
    </row>
    <row r="92" spans="2:7" ht="12.75" customHeight="1">
      <c r="B92" s="13" t="s">
        <v>43</v>
      </c>
      <c r="C92" s="50">
        <f>C94</f>
        <v>50</v>
      </c>
      <c r="D92" s="50">
        <f>D94</f>
        <v>14</v>
      </c>
      <c r="E92" s="50">
        <f>E94</f>
        <v>16</v>
      </c>
      <c r="F92" s="32">
        <f t="shared" si="4"/>
        <v>28.000000000000004</v>
      </c>
      <c r="G92" s="32">
        <f t="shared" si="5"/>
        <v>87.5</v>
      </c>
    </row>
    <row r="93" spans="2:7" ht="12.75" customHeight="1">
      <c r="B93" s="15" t="s">
        <v>83</v>
      </c>
      <c r="C93" s="48"/>
      <c r="D93" s="48"/>
      <c r="E93" s="48"/>
      <c r="F93" s="32"/>
      <c r="G93" s="32"/>
    </row>
    <row r="94" spans="2:7" ht="12.75" customHeight="1">
      <c r="B94" s="15" t="s">
        <v>59</v>
      </c>
      <c r="C94" s="48">
        <v>50</v>
      </c>
      <c r="D94" s="48">
        <v>14</v>
      </c>
      <c r="E94" s="48">
        <v>16</v>
      </c>
      <c r="F94" s="31">
        <f t="shared" si="4"/>
        <v>28.000000000000004</v>
      </c>
      <c r="G94" s="31">
        <f t="shared" si="5"/>
        <v>87.5</v>
      </c>
    </row>
    <row r="95" spans="2:7" ht="11.25" customHeight="1">
      <c r="B95" s="13" t="s">
        <v>64</v>
      </c>
      <c r="C95" s="50">
        <v>0</v>
      </c>
      <c r="D95" s="50">
        <v>0</v>
      </c>
      <c r="E95" s="50">
        <v>0</v>
      </c>
      <c r="F95" s="32">
        <v>0</v>
      </c>
      <c r="G95" s="32">
        <v>0</v>
      </c>
    </row>
    <row r="96" spans="2:7" ht="12.75" customHeight="1">
      <c r="B96" s="13" t="s">
        <v>65</v>
      </c>
      <c r="C96" s="50"/>
      <c r="D96" s="50"/>
      <c r="E96" s="50"/>
      <c r="F96" s="32"/>
      <c r="G96" s="32"/>
    </row>
    <row r="97" spans="2:7" ht="14.25" customHeight="1">
      <c r="B97" s="14" t="s">
        <v>11</v>
      </c>
      <c r="C97" s="49">
        <f>C43+C53+C54+C59+C67+C72+C73+C81+C85+C92</f>
        <v>205996.506</v>
      </c>
      <c r="D97" s="49">
        <f>D43+D53+D54+D59+D67+D72+D73+D81+D85+D92</f>
        <v>63894</v>
      </c>
      <c r="E97" s="49">
        <f>E43+E53+E54+E59+E67+E72+E73+E81+E85+E92</f>
        <v>58683</v>
      </c>
      <c r="F97" s="32">
        <f t="shared" si="4"/>
        <v>31.01703093935001</v>
      </c>
      <c r="G97" s="32">
        <f t="shared" si="5"/>
        <v>108.8799141148203</v>
      </c>
    </row>
    <row r="98" spans="2:7" ht="18.75" customHeight="1" hidden="1">
      <c r="B98" s="14"/>
      <c r="C98" s="49"/>
      <c r="D98" s="49"/>
      <c r="E98" s="49"/>
      <c r="F98" s="32" t="e">
        <f t="shared" si="4"/>
        <v>#DIV/0!</v>
      </c>
      <c r="G98" s="32" t="e">
        <f t="shared" si="5"/>
        <v>#DIV/0!</v>
      </c>
    </row>
    <row r="99" spans="2:7" ht="24.75" customHeight="1">
      <c r="B99" s="14" t="s">
        <v>34</v>
      </c>
      <c r="C99" s="54">
        <f>C40-C97</f>
        <v>-7903.905999999988</v>
      </c>
      <c r="D99" s="54">
        <f>D40-D97</f>
        <v>-2807</v>
      </c>
      <c r="E99" s="54">
        <f>E40-E97</f>
        <v>471</v>
      </c>
      <c r="F99" s="31">
        <f t="shared" si="4"/>
        <v>35.51408632643157</v>
      </c>
      <c r="G99" s="31">
        <f t="shared" si="5"/>
        <v>-595.9660297239915</v>
      </c>
    </row>
    <row r="100" spans="2:7" ht="28.5" customHeight="1">
      <c r="B100" s="11"/>
      <c r="C100" s="60"/>
      <c r="D100" s="33"/>
      <c r="E100" s="60"/>
      <c r="F100" s="33"/>
      <c r="G100" s="34"/>
    </row>
    <row r="101" spans="2:7" ht="54" customHeight="1">
      <c r="B101" s="46" t="s">
        <v>90</v>
      </c>
      <c r="C101" s="61"/>
      <c r="D101" s="35"/>
      <c r="E101" s="61"/>
      <c r="F101" s="70" t="s">
        <v>87</v>
      </c>
      <c r="G101" s="70"/>
    </row>
    <row r="102" spans="2:7" ht="15">
      <c r="B102" s="9"/>
      <c r="C102" s="62"/>
      <c r="D102" s="36"/>
      <c r="E102" s="62"/>
      <c r="F102" s="36"/>
      <c r="G102" s="37"/>
    </row>
    <row r="103" spans="2:7" ht="15">
      <c r="B103" s="9" t="s">
        <v>89</v>
      </c>
      <c r="C103" s="62"/>
      <c r="D103" s="36"/>
      <c r="E103" s="62"/>
      <c r="F103" s="36"/>
      <c r="G103" s="37"/>
    </row>
    <row r="104" spans="2:7" ht="15">
      <c r="B104" s="9" t="s">
        <v>51</v>
      </c>
      <c r="C104" s="62"/>
      <c r="D104" s="36"/>
      <c r="E104" s="62"/>
      <c r="F104" s="36"/>
      <c r="G104" s="27"/>
    </row>
    <row r="105" spans="2:7" ht="15.75">
      <c r="B105" s="10"/>
      <c r="C105" s="63"/>
      <c r="D105" s="27"/>
      <c r="E105" s="63"/>
      <c r="F105" s="27"/>
      <c r="G105" s="27"/>
    </row>
    <row r="106" spans="3:7" ht="12.75">
      <c r="C106" s="64"/>
      <c r="D106" s="28"/>
      <c r="E106" s="64"/>
      <c r="F106" s="28"/>
      <c r="G106" s="27"/>
    </row>
    <row r="107" spans="3:7" ht="12.75">
      <c r="C107" s="64"/>
      <c r="D107" s="28"/>
      <c r="E107" s="64"/>
      <c r="F107" s="28"/>
      <c r="G107" s="27"/>
    </row>
    <row r="108" ht="12.75">
      <c r="G108" s="29"/>
    </row>
    <row r="109" ht="12.75">
      <c r="G109" s="27"/>
    </row>
    <row r="110" ht="12.75">
      <c r="G110" s="27"/>
    </row>
    <row r="111" ht="12.75">
      <c r="G111" s="27"/>
    </row>
    <row r="112" ht="12.75">
      <c r="G112" s="27"/>
    </row>
    <row r="113" ht="12.75">
      <c r="G113" s="27"/>
    </row>
    <row r="114" ht="12.75">
      <c r="G114" s="27"/>
    </row>
    <row r="115" ht="12.75">
      <c r="G115" s="27"/>
    </row>
    <row r="116" ht="12.75">
      <c r="G116" s="27"/>
    </row>
    <row r="117" ht="12.75">
      <c r="G117" s="27"/>
    </row>
    <row r="118" ht="12.75">
      <c r="G118" s="27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  <row r="141" ht="12.75">
      <c r="G141" s="28"/>
    </row>
    <row r="142" ht="12.75">
      <c r="G142" s="28"/>
    </row>
    <row r="143" ht="12.75">
      <c r="G143" s="28"/>
    </row>
    <row r="144" ht="12.75">
      <c r="G144" s="28"/>
    </row>
    <row r="145" ht="12.75">
      <c r="G145" s="28"/>
    </row>
    <row r="146" ht="12.75">
      <c r="G146" s="28"/>
    </row>
    <row r="147" ht="12.75">
      <c r="G147" s="28"/>
    </row>
    <row r="148" ht="12.75">
      <c r="G148" s="28"/>
    </row>
  </sheetData>
  <sheetProtection/>
  <mergeCells count="4">
    <mergeCell ref="B1:G1"/>
    <mergeCell ref="B2:G3"/>
    <mergeCell ref="B4:G4"/>
    <mergeCell ref="F101:G101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2019-06-18T11:51:34Z</cp:lastPrinted>
  <dcterms:created xsi:type="dcterms:W3CDTF">2004-09-09T10:37:16Z</dcterms:created>
  <dcterms:modified xsi:type="dcterms:W3CDTF">2019-06-18T11:52:23Z</dcterms:modified>
  <cp:category/>
  <cp:version/>
  <cp:contentType/>
  <cp:contentStatus/>
</cp:coreProperties>
</file>