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75" windowWidth="12120" windowHeight="7620" activeTab="0"/>
  </bookViews>
  <sheets>
    <sheet name="Лист1" sheetId="1" r:id="rId1"/>
  </sheets>
  <definedNames>
    <definedName name="_xlnm.Print_Area" localSheetId="0">'Лист1'!$B$1:$H$102</definedName>
  </definedNames>
  <calcPr fullCalcOnLoad="1"/>
</workbook>
</file>

<file path=xl/sharedStrings.xml><?xml version="1.0" encoding="utf-8"?>
<sst xmlns="http://schemas.openxmlformats.org/spreadsheetml/2006/main" count="103" uniqueCount="96">
  <si>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</si>
  <si>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</si>
  <si>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</si>
  <si>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</si>
  <si>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</si>
  <si>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</si>
  <si>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</si>
  <si>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</si>
  <si>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</si>
  <si>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</si>
  <si>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</si>
  <si>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</si>
  <si>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</si>
  <si>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</si>
  <si>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</si>
  <si>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</si>
  <si>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</si>
  <si>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</si>
  <si>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</si>
  <si>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</si>
  <si>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</si>
  <si>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</si>
  <si>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</si>
  <si>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</si>
  <si>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</si>
  <si>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</si>
  <si>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</si>
  <si>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</si>
  <si>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</si>
  <si>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</si>
  <si>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</si>
  <si>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</si>
  <si>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</si>
  <si>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</si>
  <si>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</si>
  <si>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</si>
  <si>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</si>
  <si>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</si>
  <si>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</si>
  <si>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</si>
  <si>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</si>
  <si>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</si>
  <si>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</si>
  <si>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</si>
  <si>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</si>
  <si>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</si>
  <si>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</si>
  <si>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</si>
  <si>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</si>
  <si>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</si>
  <si>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</si>
  <si>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</si>
  <si>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</si>
  <si>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</si>
  <si>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</si>
  <si>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</si>
  <si>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</si>
  <si>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</si>
  <si>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</si>
  <si>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</si>
  <si>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</si>
  <si>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</si>
  <si>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</si>
  <si>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</si>
  <si>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</si>
  <si>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</si>
  <si>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</si>
  <si>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</si>
  <si>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</si>
  <si>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</si>
  <si>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</si>
  <si>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</si>
  <si>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</si>
  <si>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</si>
  <si>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</si>
  <si>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</si>
  <si>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</si>
  <si>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</si>
  <si>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</si>
  <si>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</si>
  <si>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</si>
  <si>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</si>
  <si>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</si>
  <si>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</si>
  <si>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 xml:space="preserve"> </t>
  </si>
  <si>
    <t>Уточненный план на  2017 год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</si>
  <si>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</si>
  <si>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 , находящегося в государственной и муниципальной собственности</t>
  </si>
  <si>
    <t>Т. М. Яшина</t>
  </si>
  <si>
    <t>Дополнительное образование детей</t>
  </si>
  <si>
    <t>исп. Пузанова О. Ю.</t>
  </si>
  <si>
    <t>по состоянию на 1 декабря 2017 года</t>
  </si>
  <si>
    <t>Факт на 01.12.2017 года</t>
  </si>
  <si>
    <t>Факт на 01.12.2016 года</t>
  </si>
  <si>
    <t>Начальник финансового отдела</t>
  </si>
  <si>
    <t>ё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</si>
</sst>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zoomScaleSheetLayoutView="100" zoomScalePageLayoutView="0" workbookViewId="0" topLeftCell="B1">
      <selection activeCell="L45" sqref="L45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4.2539062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2" t="s">
        <v>14</v>
      </c>
      <c r="D1" s="52"/>
      <c r="E1" s="52"/>
      <c r="F1" s="52"/>
      <c r="G1" s="52"/>
      <c r="H1" s="52"/>
    </row>
    <row r="2" spans="1:8" s="1" customFormat="1" ht="1.5" customHeight="1">
      <c r="A2" s="4"/>
      <c r="B2" s="5"/>
      <c r="C2" s="53" t="s">
        <v>56</v>
      </c>
      <c r="D2" s="53"/>
      <c r="E2" s="53"/>
      <c r="F2" s="53"/>
      <c r="G2" s="53"/>
      <c r="H2" s="53"/>
    </row>
    <row r="3" spans="1:8" s="1" customFormat="1" ht="24" customHeight="1">
      <c r="A3" s="4"/>
      <c r="B3" s="4"/>
      <c r="C3" s="53"/>
      <c r="D3" s="53"/>
      <c r="E3" s="53"/>
      <c r="F3" s="53"/>
      <c r="G3" s="53"/>
      <c r="H3" s="53"/>
    </row>
    <row r="4" spans="1:8" s="1" customFormat="1" ht="18" customHeight="1">
      <c r="A4" s="4"/>
      <c r="B4" s="4"/>
      <c r="C4" s="53" t="s">
        <v>91</v>
      </c>
      <c r="D4" s="54"/>
      <c r="E4" s="54"/>
      <c r="F4" s="54"/>
      <c r="G4" s="54"/>
      <c r="H4" s="54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85</v>
      </c>
      <c r="E6" s="7" t="s">
        <v>92</v>
      </c>
      <c r="F6" s="7" t="s">
        <v>93</v>
      </c>
      <c r="G6" s="7" t="s">
        <v>48</v>
      </c>
      <c r="H6" s="7" t="s">
        <v>42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16"/>
      <c r="F8" s="16"/>
      <c r="G8" s="21"/>
      <c r="H8" s="17"/>
    </row>
    <row r="9" spans="3:8" ht="18" customHeight="1">
      <c r="C9" s="45" t="s">
        <v>35</v>
      </c>
      <c r="D9" s="31">
        <f>D10</f>
        <v>30201</v>
      </c>
      <c r="E9" s="31">
        <f>E10</f>
        <v>23502</v>
      </c>
      <c r="F9" s="31">
        <f>F10</f>
        <v>27275</v>
      </c>
      <c r="G9" s="35">
        <f aca="true" t="shared" si="0" ref="G9:G18">E9/D9*100</f>
        <v>77.81861527763981</v>
      </c>
      <c r="H9" s="35">
        <f>E9/F9*100</f>
        <v>86.16681943171403</v>
      </c>
    </row>
    <row r="10" spans="3:8" ht="13.5" customHeight="1">
      <c r="C10" s="44" t="s">
        <v>0</v>
      </c>
      <c r="D10" s="32">
        <v>30201</v>
      </c>
      <c r="E10" s="32">
        <v>23502</v>
      </c>
      <c r="F10" s="32">
        <v>27275</v>
      </c>
      <c r="G10" s="34">
        <f t="shared" si="0"/>
        <v>77.81861527763981</v>
      </c>
      <c r="H10" s="34">
        <f aca="true" t="shared" si="1" ref="H10:H75">E10/F10*100</f>
        <v>86.16681943171403</v>
      </c>
    </row>
    <row r="11" spans="3:8" ht="50.25" customHeight="1">
      <c r="C11" s="48" t="s">
        <v>76</v>
      </c>
      <c r="D11" s="33">
        <f>D12</f>
        <v>4555</v>
      </c>
      <c r="E11" s="33">
        <f>E12</f>
        <v>4976</v>
      </c>
      <c r="F11" s="31">
        <f>F12</f>
        <v>5686</v>
      </c>
      <c r="G11" s="35">
        <f t="shared" si="0"/>
        <v>109.24259055982436</v>
      </c>
      <c r="H11" s="35">
        <f t="shared" si="1"/>
        <v>87.51319029194514</v>
      </c>
    </row>
    <row r="12" spans="3:8" ht="23.25" customHeight="1">
      <c r="C12" s="24" t="s">
        <v>77</v>
      </c>
      <c r="D12" s="32">
        <v>4555</v>
      </c>
      <c r="E12" s="32">
        <v>4976</v>
      </c>
      <c r="F12" s="32">
        <v>5686</v>
      </c>
      <c r="G12" s="34">
        <f t="shared" si="0"/>
        <v>109.24259055982436</v>
      </c>
      <c r="H12" s="34">
        <f t="shared" si="1"/>
        <v>87.51319029194514</v>
      </c>
    </row>
    <row r="13" spans="3:8" ht="13.5" customHeight="1">
      <c r="C13" s="46" t="s">
        <v>16</v>
      </c>
      <c r="D13" s="47">
        <f>D14+D15</f>
        <v>2650</v>
      </c>
      <c r="E13" s="47">
        <f>E14+E15</f>
        <v>2896</v>
      </c>
      <c r="F13" s="47">
        <f>F14+F15</f>
        <v>2062</v>
      </c>
      <c r="G13" s="35">
        <f t="shared" si="0"/>
        <v>109.28301886792453</v>
      </c>
      <c r="H13" s="35">
        <f t="shared" si="1"/>
        <v>140.44616876818623</v>
      </c>
    </row>
    <row r="14" spans="3:8" ht="24.75" customHeight="1">
      <c r="C14" s="24" t="s">
        <v>12</v>
      </c>
      <c r="D14" s="32">
        <v>1829</v>
      </c>
      <c r="E14" s="32">
        <v>1859</v>
      </c>
      <c r="F14" s="32">
        <v>1750</v>
      </c>
      <c r="G14" s="34">
        <f t="shared" si="0"/>
        <v>101.64024056861673</v>
      </c>
      <c r="H14" s="34">
        <f t="shared" si="1"/>
        <v>106.22857142857143</v>
      </c>
    </row>
    <row r="15" spans="3:8" ht="14.25" customHeight="1">
      <c r="C15" s="15" t="s">
        <v>41</v>
      </c>
      <c r="D15" s="32">
        <v>821</v>
      </c>
      <c r="E15" s="32">
        <v>1037</v>
      </c>
      <c r="F15" s="32">
        <v>312</v>
      </c>
      <c r="G15" s="34">
        <f t="shared" si="0"/>
        <v>126.30937880633375</v>
      </c>
      <c r="H15" s="34">
        <f t="shared" si="1"/>
        <v>332.3717948717949</v>
      </c>
    </row>
    <row r="16" spans="3:9" ht="13.5" customHeight="1">
      <c r="C16" s="12" t="s">
        <v>78</v>
      </c>
      <c r="D16" s="47">
        <f>D17+D18</f>
        <v>11642</v>
      </c>
      <c r="E16" s="47">
        <f>E17+E18</f>
        <v>11626</v>
      </c>
      <c r="F16" s="47">
        <f>F17+F18</f>
        <v>7478</v>
      </c>
      <c r="G16" s="47">
        <f>G17+G18</f>
        <v>179.28080551468335</v>
      </c>
      <c r="H16" s="47">
        <f>H17+H18</f>
        <v>291.1856624548477</v>
      </c>
      <c r="I16" s="49"/>
    </row>
    <row r="17" spans="3:30" ht="13.5" customHeight="1">
      <c r="C17" s="22" t="s">
        <v>1</v>
      </c>
      <c r="D17" s="32">
        <v>768</v>
      </c>
      <c r="E17" s="32">
        <v>598</v>
      </c>
      <c r="F17" s="32">
        <v>445</v>
      </c>
      <c r="G17" s="34">
        <f t="shared" si="0"/>
        <v>77.86458333333334</v>
      </c>
      <c r="H17" s="34">
        <f t="shared" si="1"/>
        <v>134.38202247191012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10874</v>
      </c>
      <c r="E18" s="32">
        <v>11028</v>
      </c>
      <c r="F18" s="32">
        <v>7033</v>
      </c>
      <c r="G18" s="34">
        <f t="shared" si="0"/>
        <v>101.41622218135001</v>
      </c>
      <c r="H18" s="34">
        <f t="shared" si="1"/>
        <v>156.80363998293757</v>
      </c>
    </row>
    <row r="19" spans="3:9" ht="14.25" customHeight="1">
      <c r="C19" s="13" t="s">
        <v>17</v>
      </c>
      <c r="D19" s="33">
        <v>261</v>
      </c>
      <c r="E19" s="33">
        <v>227</v>
      </c>
      <c r="F19" s="33">
        <v>271</v>
      </c>
      <c r="G19" s="35">
        <f>E19/D19*100</f>
        <v>86.97318007662835</v>
      </c>
      <c r="H19" s="35">
        <f t="shared" si="1"/>
        <v>83.76383763837639</v>
      </c>
      <c r="I19" s="51"/>
    </row>
    <row r="20" spans="3:8" ht="51.75" customHeight="1">
      <c r="C20" s="13" t="s">
        <v>18</v>
      </c>
      <c r="D20" s="35">
        <f>D22+D23+D24</f>
        <v>4556</v>
      </c>
      <c r="E20" s="35">
        <f>E22+E23+E24</f>
        <v>2172</v>
      </c>
      <c r="F20" s="35">
        <f>F22+F23+F24</f>
        <v>2491</v>
      </c>
      <c r="G20" s="35">
        <f>E20/D20*100</f>
        <v>47.67339771729587</v>
      </c>
      <c r="H20" s="35">
        <f t="shared" si="1"/>
        <v>87.1938980329185</v>
      </c>
    </row>
    <row r="21" spans="3:9" ht="13.5" customHeight="1">
      <c r="C21" s="15" t="s">
        <v>3</v>
      </c>
      <c r="D21" s="34"/>
      <c r="E21" s="35"/>
      <c r="F21" s="35"/>
      <c r="G21" s="35"/>
      <c r="H21" s="35"/>
      <c r="I21" s="43"/>
    </row>
    <row r="22" spans="3:10" ht="80.25" customHeight="1">
      <c r="C22" s="42" t="s">
        <v>75</v>
      </c>
      <c r="D22" s="32">
        <v>1</v>
      </c>
      <c r="E22" s="32">
        <v>3</v>
      </c>
      <c r="F22" s="34">
        <v>0</v>
      </c>
      <c r="G22" s="34">
        <f>E22/D22*100</f>
        <v>300</v>
      </c>
      <c r="H22" s="34">
        <v>0</v>
      </c>
      <c r="I22" s="43"/>
      <c r="J22" s="19"/>
    </row>
    <row r="23" spans="3:10" ht="35.25" customHeight="1">
      <c r="C23" s="15" t="s">
        <v>87</v>
      </c>
      <c r="D23" s="32">
        <v>4551</v>
      </c>
      <c r="E23" s="32">
        <v>2141</v>
      </c>
      <c r="F23" s="34">
        <v>2487</v>
      </c>
      <c r="G23" s="34">
        <f>E23/D23*100</f>
        <v>47.04460558119094</v>
      </c>
      <c r="H23" s="34">
        <f t="shared" si="1"/>
        <v>86.0876558102131</v>
      </c>
      <c r="I23" s="43"/>
      <c r="J23" s="19"/>
    </row>
    <row r="24" spans="3:9" ht="24.75" customHeight="1">
      <c r="C24" s="15" t="s">
        <v>82</v>
      </c>
      <c r="D24" s="32">
        <v>4</v>
      </c>
      <c r="E24" s="32">
        <v>28</v>
      </c>
      <c r="F24" s="32">
        <v>4</v>
      </c>
      <c r="G24" s="34">
        <f aca="true" t="shared" si="2" ref="G24:G29">E24/D24*100</f>
        <v>700</v>
      </c>
      <c r="H24" s="34">
        <f>F24/E24*100</f>
        <v>14.285714285714285</v>
      </c>
      <c r="I24" s="43"/>
    </row>
    <row r="25" spans="3:11" ht="26.25" customHeight="1">
      <c r="C25" s="13" t="s">
        <v>19</v>
      </c>
      <c r="D25" s="33">
        <f>D26</f>
        <v>114</v>
      </c>
      <c r="E25" s="33">
        <f>E26</f>
        <v>58</v>
      </c>
      <c r="F25" s="33">
        <f>F26</f>
        <v>107</v>
      </c>
      <c r="G25" s="35">
        <f t="shared" si="2"/>
        <v>50.877192982456144</v>
      </c>
      <c r="H25" s="35">
        <f t="shared" si="1"/>
        <v>54.20560747663551</v>
      </c>
      <c r="K25" s="30"/>
    </row>
    <row r="26" spans="3:9" ht="25.5" customHeight="1">
      <c r="C26" s="15" t="s">
        <v>20</v>
      </c>
      <c r="D26" s="32">
        <v>114</v>
      </c>
      <c r="E26" s="32">
        <v>58</v>
      </c>
      <c r="F26" s="32">
        <v>107</v>
      </c>
      <c r="G26" s="34">
        <f t="shared" si="2"/>
        <v>50.877192982456144</v>
      </c>
      <c r="H26" s="34">
        <f t="shared" si="1"/>
        <v>54.20560747663551</v>
      </c>
      <c r="I26" s="43"/>
    </row>
    <row r="27" spans="3:8" ht="39" customHeight="1">
      <c r="C27" s="13" t="s">
        <v>79</v>
      </c>
      <c r="D27" s="33">
        <v>361</v>
      </c>
      <c r="E27" s="33">
        <v>314</v>
      </c>
      <c r="F27" s="33">
        <v>328</v>
      </c>
      <c r="G27" s="35">
        <f t="shared" si="2"/>
        <v>86.98060941828255</v>
      </c>
      <c r="H27" s="35">
        <f t="shared" si="1"/>
        <v>95.73170731707317</v>
      </c>
    </row>
    <row r="28" spans="3:8" ht="39" customHeight="1">
      <c r="C28" s="13" t="s">
        <v>21</v>
      </c>
      <c r="D28" s="33">
        <f>D29+D30</f>
        <v>11220</v>
      </c>
      <c r="E28" s="33">
        <f>E29+E30</f>
        <v>11383</v>
      </c>
      <c r="F28" s="33">
        <f>F29+F30+I29</f>
        <v>2193</v>
      </c>
      <c r="G28" s="35">
        <f t="shared" si="2"/>
        <v>101.45276292335117</v>
      </c>
      <c r="H28" s="35">
        <f t="shared" si="1"/>
        <v>519.0606475148198</v>
      </c>
    </row>
    <row r="29" spans="3:8" ht="39" customHeight="1">
      <c r="C29" s="15" t="s">
        <v>86</v>
      </c>
      <c r="D29" s="32">
        <v>10220</v>
      </c>
      <c r="E29" s="32">
        <v>10295</v>
      </c>
      <c r="F29" s="32">
        <v>2183</v>
      </c>
      <c r="G29" s="35">
        <f t="shared" si="2"/>
        <v>100.73385518590999</v>
      </c>
      <c r="H29" s="35">
        <f t="shared" si="1"/>
        <v>471.5987173614292</v>
      </c>
    </row>
    <row r="30" spans="3:8" ht="39" customHeight="1">
      <c r="C30" s="15" t="s">
        <v>80</v>
      </c>
      <c r="D30" s="32">
        <v>1000</v>
      </c>
      <c r="E30" s="32">
        <v>1088</v>
      </c>
      <c r="F30" s="32">
        <v>10</v>
      </c>
      <c r="G30" s="35">
        <v>0</v>
      </c>
      <c r="H30" s="35">
        <f t="shared" si="1"/>
        <v>10880</v>
      </c>
    </row>
    <row r="31" spans="3:8" ht="26.25" customHeight="1">
      <c r="C31" s="13" t="s">
        <v>81</v>
      </c>
      <c r="D31" s="33">
        <v>877</v>
      </c>
      <c r="E31" s="33">
        <v>1057</v>
      </c>
      <c r="F31" s="33">
        <v>264</v>
      </c>
      <c r="G31" s="35">
        <f>E31/D31*100</f>
        <v>120.52451539338655</v>
      </c>
      <c r="H31" s="35">
        <f t="shared" si="1"/>
        <v>400.3787878787879</v>
      </c>
    </row>
    <row r="32" spans="3:8" ht="12.75" customHeight="1">
      <c r="C32" s="13" t="s">
        <v>22</v>
      </c>
      <c r="D32" s="33">
        <v>0</v>
      </c>
      <c r="E32" s="33">
        <v>0</v>
      </c>
      <c r="F32" s="31">
        <v>0</v>
      </c>
      <c r="G32" s="35">
        <v>0</v>
      </c>
      <c r="H32" s="35">
        <v>0</v>
      </c>
    </row>
    <row r="33" spans="3:10" ht="17.25" customHeight="1">
      <c r="C33" s="23" t="s">
        <v>4</v>
      </c>
      <c r="D33" s="31">
        <f>D9+D11+D13+D16+D19+D20+D25+D27+D31+D32+D28</f>
        <v>66437</v>
      </c>
      <c r="E33" s="31">
        <f>E9+E11+E13+E16+E19+E20+E25+E27+E31+E32+E28</f>
        <v>58211</v>
      </c>
      <c r="F33" s="31">
        <f>F9+F11+F13+F16+F19+F20+F25+F27+F31+F32+F28</f>
        <v>48155</v>
      </c>
      <c r="G33" s="35">
        <f>E33/D33*100</f>
        <v>87.61834519921128</v>
      </c>
      <c r="H33" s="35">
        <f t="shared" si="1"/>
        <v>120.88256671166026</v>
      </c>
      <c r="J33" t="s">
        <v>54</v>
      </c>
    </row>
    <row r="34" spans="3:9" ht="12" customHeight="1">
      <c r="C34" s="15" t="s">
        <v>68</v>
      </c>
      <c r="D34" s="32">
        <v>17264</v>
      </c>
      <c r="E34" s="32">
        <v>14533</v>
      </c>
      <c r="F34" s="32">
        <v>7574</v>
      </c>
      <c r="G34" s="34">
        <f>E34/D34*100</f>
        <v>84.1809545875811</v>
      </c>
      <c r="H34" s="34">
        <f t="shared" si="1"/>
        <v>191.88011618695538</v>
      </c>
      <c r="I34" s="43"/>
    </row>
    <row r="35" spans="3:9" ht="17.25" customHeight="1">
      <c r="C35" s="15" t="s">
        <v>5</v>
      </c>
      <c r="D35" s="32">
        <v>64000</v>
      </c>
      <c r="E35" s="32">
        <v>58338</v>
      </c>
      <c r="F35" s="32">
        <v>58430</v>
      </c>
      <c r="G35" s="34">
        <f>E35/D35*100</f>
        <v>91.153125</v>
      </c>
      <c r="H35" s="34">
        <f t="shared" si="1"/>
        <v>99.84254663700153</v>
      </c>
      <c r="I35" s="43"/>
    </row>
    <row r="36" spans="3:9" ht="13.5" customHeight="1">
      <c r="C36" s="15" t="s">
        <v>6</v>
      </c>
      <c r="D36" s="32">
        <v>12464</v>
      </c>
      <c r="E36" s="32">
        <v>10288</v>
      </c>
      <c r="F36" s="32">
        <v>14809</v>
      </c>
      <c r="G36" s="34">
        <f>E36/D36*100</f>
        <v>82.54172015404365</v>
      </c>
      <c r="H36" s="34">
        <f t="shared" si="1"/>
        <v>69.47126747248295</v>
      </c>
      <c r="I36" s="43"/>
    </row>
    <row r="37" spans="3:9" ht="14.25" customHeight="1">
      <c r="C37" s="15" t="s">
        <v>53</v>
      </c>
      <c r="D37" s="32">
        <v>50</v>
      </c>
      <c r="E37" s="32">
        <v>50</v>
      </c>
      <c r="F37" s="32">
        <v>448</v>
      </c>
      <c r="G37" s="34">
        <f>E37/D37*100</f>
        <v>100</v>
      </c>
      <c r="H37" s="34">
        <f t="shared" si="1"/>
        <v>11.160714285714286</v>
      </c>
      <c r="I37" s="43"/>
    </row>
    <row r="38" spans="3:10" ht="36.75" customHeight="1">
      <c r="C38" s="15" t="s">
        <v>63</v>
      </c>
      <c r="D38" s="32">
        <v>0</v>
      </c>
      <c r="E38" s="32">
        <v>-180</v>
      </c>
      <c r="F38" s="37"/>
      <c r="G38" s="34">
        <v>0</v>
      </c>
      <c r="H38" s="34">
        <v>0</v>
      </c>
      <c r="I38" s="43"/>
      <c r="J38" t="s">
        <v>84</v>
      </c>
    </row>
    <row r="39" spans="3:8" ht="15" customHeight="1">
      <c r="C39" s="14" t="s">
        <v>7</v>
      </c>
      <c r="D39" s="31">
        <f>D33+D34+D35+D36+D37+D38</f>
        <v>160215</v>
      </c>
      <c r="E39" s="31">
        <f>E33+E34+E35+E36+E37+E38</f>
        <v>141240</v>
      </c>
      <c r="F39" s="31">
        <f>F33+F34+F35+F36+F37+F38</f>
        <v>129416</v>
      </c>
      <c r="G39" s="35">
        <f>E39/D39*100</f>
        <v>88.15653964984553</v>
      </c>
      <c r="H39" s="35">
        <f t="shared" si="1"/>
        <v>109.13642826234778</v>
      </c>
    </row>
    <row r="40" spans="3:8" ht="27" customHeight="1" hidden="1">
      <c r="C40" s="14"/>
      <c r="D40" s="31"/>
      <c r="E40" s="31"/>
      <c r="F40" s="34"/>
      <c r="G40" s="35" t="e">
        <f>E40/D40*100</f>
        <v>#DIV/0!</v>
      </c>
      <c r="H40" s="35" t="e">
        <f t="shared" si="1"/>
        <v>#DIV/0!</v>
      </c>
    </row>
    <row r="41" spans="3:8" ht="15.75">
      <c r="C41" s="26" t="s">
        <v>23</v>
      </c>
      <c r="D41" s="34"/>
      <c r="E41" s="34"/>
      <c r="F41" s="33"/>
      <c r="G41" s="35"/>
      <c r="H41" s="35"/>
    </row>
    <row r="42" spans="3:8" ht="15.75">
      <c r="C42" s="13" t="s">
        <v>24</v>
      </c>
      <c r="D42" s="33">
        <f>D44+D45+D46+D47+D48+D49+D50+D51</f>
        <v>24323</v>
      </c>
      <c r="E42" s="33">
        <f>E44+E45+E46+E47+E48+E49+E50+E51</f>
        <v>21851</v>
      </c>
      <c r="F42" s="33">
        <f>F44+F45+F46+F47+F48+F49+F50+F51</f>
        <v>20183</v>
      </c>
      <c r="G42" s="35">
        <f>E42/D42*100</f>
        <v>89.8367800024668</v>
      </c>
      <c r="H42" s="35">
        <f t="shared" si="1"/>
        <v>108.26438091463113</v>
      </c>
    </row>
    <row r="43" spans="3:8" ht="11.25" customHeight="1">
      <c r="C43" s="15" t="s">
        <v>3</v>
      </c>
      <c r="D43" s="33"/>
      <c r="E43" s="33"/>
      <c r="F43" s="32"/>
      <c r="G43" s="35"/>
      <c r="H43" s="35"/>
    </row>
    <row r="44" spans="3:8" ht="37.5" customHeight="1">
      <c r="C44" s="15" t="s">
        <v>45</v>
      </c>
      <c r="D44" s="32">
        <v>1834</v>
      </c>
      <c r="E44" s="32">
        <v>1529</v>
      </c>
      <c r="F44" s="32">
        <v>1641</v>
      </c>
      <c r="G44" s="34">
        <f>E44/D44*100</f>
        <v>83.36968375136314</v>
      </c>
      <c r="H44" s="34">
        <f t="shared" si="1"/>
        <v>93.17489335770871</v>
      </c>
    </row>
    <row r="45" spans="3:8" ht="50.25" customHeight="1">
      <c r="C45" s="15" t="s">
        <v>69</v>
      </c>
      <c r="D45" s="32">
        <v>315</v>
      </c>
      <c r="E45" s="32">
        <v>299</v>
      </c>
      <c r="F45" s="32">
        <v>268</v>
      </c>
      <c r="G45" s="34">
        <f>E45/D45*100</f>
        <v>94.92063492063491</v>
      </c>
      <c r="H45" s="34">
        <f t="shared" si="1"/>
        <v>111.56716417910448</v>
      </c>
    </row>
    <row r="46" spans="3:8" ht="37.5" customHeight="1">
      <c r="C46" s="15" t="s">
        <v>46</v>
      </c>
      <c r="D46" s="32">
        <v>16762</v>
      </c>
      <c r="E46" s="32">
        <v>15210</v>
      </c>
      <c r="F46" s="32">
        <v>13610</v>
      </c>
      <c r="G46" s="34">
        <f>E46/D46*100</f>
        <v>90.74096169908125</v>
      </c>
      <c r="H46" s="34">
        <f t="shared" si="1"/>
        <v>111.75606171932402</v>
      </c>
    </row>
    <row r="47" spans="3:8" ht="12.75" customHeight="1">
      <c r="C47" s="25" t="s">
        <v>66</v>
      </c>
      <c r="D47" s="37"/>
      <c r="E47" s="37"/>
      <c r="F47" s="37">
        <v>0</v>
      </c>
      <c r="G47" s="34"/>
      <c r="H47" s="34"/>
    </row>
    <row r="48" spans="3:8" ht="25.5">
      <c r="C48" s="25" t="s">
        <v>58</v>
      </c>
      <c r="D48" s="34"/>
      <c r="E48" s="34"/>
      <c r="F48" s="34">
        <v>10</v>
      </c>
      <c r="G48" s="34"/>
      <c r="H48" s="34"/>
    </row>
    <row r="49" spans="3:8" ht="14.25" customHeight="1">
      <c r="C49" s="25" t="s">
        <v>25</v>
      </c>
      <c r="D49" s="34">
        <v>136</v>
      </c>
      <c r="E49" s="34">
        <v>0</v>
      </c>
      <c r="F49" s="34">
        <v>0</v>
      </c>
      <c r="G49" s="34">
        <v>0</v>
      </c>
      <c r="H49" s="34">
        <v>0</v>
      </c>
    </row>
    <row r="50" spans="3:8" ht="51">
      <c r="C50" s="15" t="s">
        <v>49</v>
      </c>
      <c r="D50" s="32">
        <v>3290</v>
      </c>
      <c r="E50" s="32">
        <v>3159</v>
      </c>
      <c r="F50" s="32">
        <v>3151</v>
      </c>
      <c r="G50" s="34">
        <f>E50/D50*100</f>
        <v>96.01823708206688</v>
      </c>
      <c r="H50" s="34">
        <f t="shared" si="1"/>
        <v>100.2538876547128</v>
      </c>
    </row>
    <row r="51" spans="3:8" ht="13.5" customHeight="1">
      <c r="C51" s="15" t="s">
        <v>52</v>
      </c>
      <c r="D51" s="32">
        <v>1986</v>
      </c>
      <c r="E51" s="32">
        <v>1654</v>
      </c>
      <c r="F51" s="32">
        <v>1503</v>
      </c>
      <c r="G51" s="34">
        <f>E51/D51*100</f>
        <v>83.28298086606245</v>
      </c>
      <c r="H51" s="34">
        <f t="shared" si="1"/>
        <v>110.04657351962742</v>
      </c>
    </row>
    <row r="52" spans="3:8" ht="12.75" customHeight="1">
      <c r="C52" s="13" t="s">
        <v>40</v>
      </c>
      <c r="D52" s="33">
        <v>444</v>
      </c>
      <c r="E52" s="33">
        <v>341</v>
      </c>
      <c r="F52" s="33">
        <v>349</v>
      </c>
      <c r="G52" s="35">
        <f>E52/D52*100</f>
        <v>76.8018018018018</v>
      </c>
      <c r="H52" s="35">
        <f t="shared" si="1"/>
        <v>97.70773638968481</v>
      </c>
    </row>
    <row r="53" spans="3:8" ht="25.5">
      <c r="C53" s="13" t="s">
        <v>26</v>
      </c>
      <c r="D53" s="33">
        <f>D55+D56+D57</f>
        <v>1199</v>
      </c>
      <c r="E53" s="33">
        <f>E55+E56+E57</f>
        <v>953</v>
      </c>
      <c r="F53" s="33">
        <f>F55+F56+F57</f>
        <v>923</v>
      </c>
      <c r="G53" s="35">
        <f>E53/D53*100</f>
        <v>79.48290241868223</v>
      </c>
      <c r="H53" s="35">
        <f t="shared" si="1"/>
        <v>103.25027085590466</v>
      </c>
    </row>
    <row r="54" spans="3:8" ht="11.25" customHeight="1">
      <c r="C54" s="15" t="s">
        <v>3</v>
      </c>
      <c r="D54" s="33"/>
      <c r="E54" s="33"/>
      <c r="F54" s="32"/>
      <c r="G54" s="35"/>
      <c r="H54" s="35"/>
    </row>
    <row r="55" spans="3:8" ht="38.25" customHeight="1">
      <c r="C55" s="15" t="s">
        <v>50</v>
      </c>
      <c r="D55" s="32">
        <v>944</v>
      </c>
      <c r="E55" s="32">
        <v>920</v>
      </c>
      <c r="F55" s="32">
        <v>871</v>
      </c>
      <c r="G55" s="34">
        <f>E55/D55*100</f>
        <v>97.45762711864407</v>
      </c>
      <c r="H55" s="34">
        <f t="shared" si="1"/>
        <v>105.62571756601606</v>
      </c>
    </row>
    <row r="56" spans="3:8" ht="12" customHeight="1">
      <c r="C56" s="15" t="s">
        <v>57</v>
      </c>
      <c r="D56" s="32">
        <v>255</v>
      </c>
      <c r="E56" s="32">
        <v>33</v>
      </c>
      <c r="F56" s="32">
        <v>52</v>
      </c>
      <c r="G56" s="34">
        <f>E56/D56*100</f>
        <v>12.941176470588237</v>
      </c>
      <c r="H56" s="34">
        <f t="shared" si="1"/>
        <v>63.46153846153846</v>
      </c>
    </row>
    <row r="57" spans="3:8" ht="38.25">
      <c r="C57" s="15" t="s">
        <v>47</v>
      </c>
      <c r="D57" s="32">
        <v>0</v>
      </c>
      <c r="E57" s="32">
        <v>0</v>
      </c>
      <c r="F57" s="32">
        <v>0</v>
      </c>
      <c r="G57" s="34">
        <v>0</v>
      </c>
      <c r="H57" s="34">
        <v>0</v>
      </c>
    </row>
    <row r="58" spans="3:8" ht="13.5" customHeight="1">
      <c r="C58" s="14" t="s">
        <v>27</v>
      </c>
      <c r="D58" s="31">
        <f>D60+D61+D62+D63+D64</f>
        <v>17526</v>
      </c>
      <c r="E58" s="31">
        <f>E60+E61+E62+E63+E64</f>
        <v>11668</v>
      </c>
      <c r="F58" s="31">
        <f>F60+F61+F62+F63+F64</f>
        <v>13872</v>
      </c>
      <c r="G58" s="35">
        <f>E58/D58*100</f>
        <v>66.57537373045761</v>
      </c>
      <c r="H58" s="35">
        <f t="shared" si="1"/>
        <v>84.1118800461361</v>
      </c>
    </row>
    <row r="59" spans="3:8" ht="11.25" customHeight="1">
      <c r="C59" s="25" t="s">
        <v>3</v>
      </c>
      <c r="D59" s="34"/>
      <c r="E59" s="34"/>
      <c r="F59" s="32"/>
      <c r="G59" s="35"/>
      <c r="H59" s="35"/>
    </row>
    <row r="60" spans="3:8" ht="11.25" customHeight="1">
      <c r="C60" s="25" t="s">
        <v>74</v>
      </c>
      <c r="D60" s="34">
        <v>20</v>
      </c>
      <c r="E60" s="34">
        <v>20</v>
      </c>
      <c r="F60" s="34">
        <v>19</v>
      </c>
      <c r="G60" s="34">
        <f aca="true" t="shared" si="3" ref="G60:G65">E60/D60*100</f>
        <v>100</v>
      </c>
      <c r="H60" s="35">
        <v>0</v>
      </c>
    </row>
    <row r="61" spans="3:8" ht="24.75" customHeight="1">
      <c r="C61" s="15" t="s">
        <v>73</v>
      </c>
      <c r="D61" s="32">
        <v>850</v>
      </c>
      <c r="E61" s="32">
        <v>515</v>
      </c>
      <c r="F61" s="32">
        <v>139</v>
      </c>
      <c r="G61" s="34">
        <f t="shared" si="3"/>
        <v>60.588235294117645</v>
      </c>
      <c r="H61" s="34">
        <f t="shared" si="1"/>
        <v>370.50359712230215</v>
      </c>
    </row>
    <row r="62" spans="3:8" ht="13.5" customHeight="1">
      <c r="C62" s="15" t="s">
        <v>28</v>
      </c>
      <c r="D62" s="32">
        <v>38</v>
      </c>
      <c r="E62" s="32">
        <v>10</v>
      </c>
      <c r="F62" s="32">
        <v>25</v>
      </c>
      <c r="G62" s="34">
        <f t="shared" si="3"/>
        <v>26.31578947368421</v>
      </c>
      <c r="H62" s="34">
        <v>0</v>
      </c>
    </row>
    <row r="63" spans="3:8" ht="11.25" customHeight="1">
      <c r="C63" s="15" t="s">
        <v>60</v>
      </c>
      <c r="D63" s="32">
        <v>978</v>
      </c>
      <c r="E63" s="32">
        <v>886</v>
      </c>
      <c r="F63" s="32">
        <v>1129</v>
      </c>
      <c r="G63" s="34">
        <f t="shared" si="3"/>
        <v>90.59304703476482</v>
      </c>
      <c r="H63" s="34">
        <f t="shared" si="1"/>
        <v>78.47652790079717</v>
      </c>
    </row>
    <row r="64" spans="3:8" ht="12" customHeight="1">
      <c r="C64" s="15" t="s">
        <v>62</v>
      </c>
      <c r="D64" s="32">
        <v>15640</v>
      </c>
      <c r="E64" s="32">
        <v>10237</v>
      </c>
      <c r="F64" s="32">
        <v>12560</v>
      </c>
      <c r="G64" s="34">
        <f t="shared" si="3"/>
        <v>65.4539641943734</v>
      </c>
      <c r="H64" s="34">
        <f t="shared" si="1"/>
        <v>81.5047770700637</v>
      </c>
    </row>
    <row r="65" spans="3:8" ht="13.5" customHeight="1">
      <c r="C65" s="14" t="s">
        <v>13</v>
      </c>
      <c r="D65" s="31">
        <f>D67+D68+D69</f>
        <v>18417</v>
      </c>
      <c r="E65" s="31">
        <f>E67+E68+E69</f>
        <v>14834</v>
      </c>
      <c r="F65" s="31">
        <f>F67+F68+F69</f>
        <v>5571</v>
      </c>
      <c r="G65" s="35">
        <f t="shared" si="3"/>
        <v>80.54514850409947</v>
      </c>
      <c r="H65" s="35">
        <f t="shared" si="1"/>
        <v>266.2717644947047</v>
      </c>
    </row>
    <row r="66" spans="3:8" ht="12" customHeight="1">
      <c r="C66" s="25" t="s">
        <v>3</v>
      </c>
      <c r="D66" s="34"/>
      <c r="E66" s="34"/>
      <c r="F66" s="32"/>
      <c r="G66" s="35"/>
      <c r="H66" s="35"/>
    </row>
    <row r="67" spans="3:8" ht="12.75" customHeight="1">
      <c r="C67" s="25" t="s">
        <v>8</v>
      </c>
      <c r="D67" s="37">
        <v>183</v>
      </c>
      <c r="E67" s="37">
        <v>154</v>
      </c>
      <c r="F67" s="37">
        <v>289</v>
      </c>
      <c r="G67" s="34">
        <f>E67/D67*100</f>
        <v>84.15300546448088</v>
      </c>
      <c r="H67" s="34">
        <f t="shared" si="1"/>
        <v>53.28719723183391</v>
      </c>
    </row>
    <row r="68" spans="3:8" ht="13.5" customHeight="1">
      <c r="C68" s="15" t="s">
        <v>39</v>
      </c>
      <c r="D68" s="32">
        <v>8897</v>
      </c>
      <c r="E68" s="32">
        <v>6673</v>
      </c>
      <c r="F68" s="32">
        <v>3176</v>
      </c>
      <c r="G68" s="34">
        <f>E68/D68*100</f>
        <v>75.00280993593346</v>
      </c>
      <c r="H68" s="34">
        <f t="shared" si="1"/>
        <v>210.10705289672543</v>
      </c>
    </row>
    <row r="69" spans="3:8" ht="13.5" customHeight="1">
      <c r="C69" s="15" t="s">
        <v>55</v>
      </c>
      <c r="D69" s="32">
        <v>9337</v>
      </c>
      <c r="E69" s="32">
        <v>8007</v>
      </c>
      <c r="F69" s="32">
        <v>2106</v>
      </c>
      <c r="G69" s="34">
        <f>E69/D69*100</f>
        <v>85.75559601585093</v>
      </c>
      <c r="H69" s="34">
        <f t="shared" si="1"/>
        <v>380.1994301994302</v>
      </c>
    </row>
    <row r="70" spans="3:8" ht="13.5" customHeight="1">
      <c r="C70" s="13" t="s">
        <v>29</v>
      </c>
      <c r="D70" s="33">
        <v>124</v>
      </c>
      <c r="E70" s="33">
        <v>99</v>
      </c>
      <c r="F70" s="31">
        <v>24</v>
      </c>
      <c r="G70" s="35">
        <f>E70/D70*100</f>
        <v>79.83870967741935</v>
      </c>
      <c r="H70" s="34">
        <v>0</v>
      </c>
    </row>
    <row r="71" spans="3:8" ht="15" customHeight="1">
      <c r="C71" s="14" t="s">
        <v>9</v>
      </c>
      <c r="D71" s="31">
        <f>D73+D74+D75+D76+D78+D77</f>
        <v>69926</v>
      </c>
      <c r="E71" s="31">
        <f>E73+E74+E75+E76+E78+E77</f>
        <v>60379</v>
      </c>
      <c r="F71" s="31">
        <f>F73+F74+F75+F76+F78</f>
        <v>64330</v>
      </c>
      <c r="G71" s="35">
        <f>E71/D71*100</f>
        <v>86.346995395132</v>
      </c>
      <c r="H71" s="34">
        <f t="shared" si="1"/>
        <v>93.85823099642468</v>
      </c>
    </row>
    <row r="72" spans="3:8" ht="12" customHeight="1">
      <c r="C72" s="25" t="s">
        <v>3</v>
      </c>
      <c r="D72" s="34"/>
      <c r="E72" s="34"/>
      <c r="F72" s="32"/>
      <c r="G72" s="35"/>
      <c r="H72" s="34"/>
    </row>
    <row r="73" spans="3:8" ht="13.5" customHeight="1">
      <c r="C73" s="15" t="s">
        <v>36</v>
      </c>
      <c r="D73" s="32">
        <v>11466</v>
      </c>
      <c r="E73" s="32">
        <v>8435</v>
      </c>
      <c r="F73" s="32">
        <v>8567</v>
      </c>
      <c r="G73" s="34">
        <f>E73/D73*100</f>
        <v>73.56532356532357</v>
      </c>
      <c r="H73" s="34">
        <f t="shared" si="1"/>
        <v>98.45920392202639</v>
      </c>
    </row>
    <row r="74" spans="3:8" ht="12.75" customHeight="1">
      <c r="C74" s="15" t="s">
        <v>37</v>
      </c>
      <c r="D74" s="32">
        <v>47228</v>
      </c>
      <c r="E74" s="32">
        <v>41703</v>
      </c>
      <c r="F74" s="32">
        <v>50479</v>
      </c>
      <c r="G74" s="34">
        <f>E74/D74*100</f>
        <v>88.30143135428136</v>
      </c>
      <c r="H74" s="34">
        <f t="shared" si="1"/>
        <v>82.61455258622398</v>
      </c>
    </row>
    <row r="75" spans="3:8" ht="25.5" customHeight="1">
      <c r="C75" s="15" t="s">
        <v>67</v>
      </c>
      <c r="D75" s="32">
        <v>31</v>
      </c>
      <c r="E75" s="32">
        <v>22</v>
      </c>
      <c r="F75" s="32">
        <v>52</v>
      </c>
      <c r="G75" s="34">
        <f aca="true" t="shared" si="4" ref="G75:G97">E75/D75*100</f>
        <v>70.96774193548387</v>
      </c>
      <c r="H75" s="34">
        <f t="shared" si="1"/>
        <v>42.30769230769231</v>
      </c>
    </row>
    <row r="76" spans="3:8" ht="13.5" customHeight="1">
      <c r="C76" s="42" t="s">
        <v>72</v>
      </c>
      <c r="D76" s="32">
        <v>60</v>
      </c>
      <c r="E76" s="32">
        <v>44</v>
      </c>
      <c r="F76" s="32">
        <v>27</v>
      </c>
      <c r="G76" s="34">
        <f t="shared" si="4"/>
        <v>73.33333333333333</v>
      </c>
      <c r="H76" s="34">
        <f aca="true" t="shared" si="5" ref="H76:H97">E76/F76*100</f>
        <v>162.96296296296296</v>
      </c>
    </row>
    <row r="77" spans="3:8" ht="13.5" customHeight="1">
      <c r="C77" s="42" t="s">
        <v>89</v>
      </c>
      <c r="D77" s="32">
        <v>5096</v>
      </c>
      <c r="E77" s="32">
        <v>4452</v>
      </c>
      <c r="F77" s="32">
        <v>0</v>
      </c>
      <c r="G77" s="34"/>
      <c r="H77" s="34"/>
    </row>
    <row r="78" spans="3:8" ht="13.5" customHeight="1">
      <c r="C78" s="15" t="s">
        <v>38</v>
      </c>
      <c r="D78" s="32">
        <v>6045</v>
      </c>
      <c r="E78" s="32">
        <v>5723</v>
      </c>
      <c r="F78" s="32">
        <v>5205</v>
      </c>
      <c r="G78" s="34">
        <f t="shared" si="4"/>
        <v>94.67328370554176</v>
      </c>
      <c r="H78" s="34">
        <f t="shared" si="5"/>
        <v>109.95196926032659</v>
      </c>
    </row>
    <row r="79" spans="3:8" ht="12.75" customHeight="1">
      <c r="C79" s="13" t="s">
        <v>70</v>
      </c>
      <c r="D79" s="33">
        <f>D81+D82</f>
        <v>11139</v>
      </c>
      <c r="E79" s="33">
        <f>E81+E82</f>
        <v>10225</v>
      </c>
      <c r="F79" s="33">
        <f>F81+F82</f>
        <v>7029</v>
      </c>
      <c r="G79" s="34">
        <f t="shared" si="4"/>
        <v>91.79459556513152</v>
      </c>
      <c r="H79" s="34">
        <f t="shared" si="5"/>
        <v>145.4687722293356</v>
      </c>
    </row>
    <row r="80" spans="3:8" ht="12.75" customHeight="1">
      <c r="C80" s="15" t="s">
        <v>3</v>
      </c>
      <c r="D80" s="32"/>
      <c r="E80" s="32"/>
      <c r="F80" s="32"/>
      <c r="G80" s="34"/>
      <c r="H80" s="34"/>
    </row>
    <row r="81" spans="3:8" ht="12" customHeight="1">
      <c r="C81" s="15" t="s">
        <v>61</v>
      </c>
      <c r="D81" s="32">
        <v>11139</v>
      </c>
      <c r="E81" s="32">
        <v>10225</v>
      </c>
      <c r="F81" s="32">
        <v>7029</v>
      </c>
      <c r="G81" s="34">
        <f t="shared" si="4"/>
        <v>91.79459556513152</v>
      </c>
      <c r="H81" s="34">
        <f t="shared" si="5"/>
        <v>145.4687722293356</v>
      </c>
    </row>
    <row r="82" spans="3:8" ht="25.5" customHeight="1">
      <c r="C82" s="15" t="s">
        <v>71</v>
      </c>
      <c r="D82" s="32">
        <v>0</v>
      </c>
      <c r="E82" s="32">
        <v>0</v>
      </c>
      <c r="F82" s="37">
        <v>0</v>
      </c>
      <c r="G82" s="34">
        <v>0</v>
      </c>
      <c r="H82" s="34">
        <v>0</v>
      </c>
    </row>
    <row r="83" spans="3:8" ht="12.75" customHeight="1">
      <c r="C83" s="14" t="s">
        <v>10</v>
      </c>
      <c r="D83" s="31">
        <f>D85+D86+D87+D88+D89</f>
        <v>24103</v>
      </c>
      <c r="E83" s="31">
        <f>E85+E86+E87+E88+E89</f>
        <v>21752</v>
      </c>
      <c r="F83" s="31">
        <f>F85+F86+F87+F88+F89</f>
        <v>13947</v>
      </c>
      <c r="G83" s="35">
        <f t="shared" si="4"/>
        <v>90.24602746546073</v>
      </c>
      <c r="H83" s="35">
        <f t="shared" si="5"/>
        <v>155.96185559618556</v>
      </c>
    </row>
    <row r="84" spans="3:8" ht="12.75" customHeight="1">
      <c r="C84" s="25" t="s">
        <v>3</v>
      </c>
      <c r="D84" s="34"/>
      <c r="E84" s="34"/>
      <c r="F84" s="32"/>
      <c r="G84" s="35"/>
      <c r="H84" s="35"/>
    </row>
    <row r="85" spans="3:8" ht="12.75" customHeight="1">
      <c r="C85" s="15" t="s">
        <v>30</v>
      </c>
      <c r="D85" s="32">
        <v>1678</v>
      </c>
      <c r="E85" s="32">
        <v>1336</v>
      </c>
      <c r="F85" s="32">
        <v>557</v>
      </c>
      <c r="G85" s="34">
        <f t="shared" si="4"/>
        <v>79.6185935637664</v>
      </c>
      <c r="H85" s="34">
        <f t="shared" si="5"/>
        <v>239.85637342908439</v>
      </c>
    </row>
    <row r="86" spans="3:8" ht="12" customHeight="1">
      <c r="C86" s="15" t="s">
        <v>31</v>
      </c>
      <c r="D86" s="32"/>
      <c r="E86" s="32">
        <v>0</v>
      </c>
      <c r="F86" s="32">
        <v>0</v>
      </c>
      <c r="G86" s="34">
        <v>0</v>
      </c>
      <c r="H86" s="34">
        <v>0</v>
      </c>
    </row>
    <row r="87" spans="3:8" ht="13.5" customHeight="1">
      <c r="C87" s="15" t="s">
        <v>32</v>
      </c>
      <c r="D87" s="32">
        <v>2007</v>
      </c>
      <c r="E87" s="32">
        <v>2004</v>
      </c>
      <c r="F87" s="32">
        <v>1664</v>
      </c>
      <c r="G87" s="34">
        <f t="shared" si="4"/>
        <v>99.85052316890882</v>
      </c>
      <c r="H87" s="34">
        <f t="shared" si="5"/>
        <v>120.4326923076923</v>
      </c>
    </row>
    <row r="88" spans="3:8" ht="12" customHeight="1">
      <c r="C88" s="15" t="s">
        <v>44</v>
      </c>
      <c r="D88" s="32">
        <v>19492</v>
      </c>
      <c r="E88" s="32">
        <v>17674</v>
      </c>
      <c r="F88" s="32">
        <v>11092</v>
      </c>
      <c r="G88" s="34">
        <f t="shared" si="4"/>
        <v>90.67309665503797</v>
      </c>
      <c r="H88" s="34">
        <f t="shared" si="5"/>
        <v>159.34006491164803</v>
      </c>
    </row>
    <row r="89" spans="3:8" ht="25.5">
      <c r="C89" s="15" t="s">
        <v>33</v>
      </c>
      <c r="D89" s="32">
        <v>926</v>
      </c>
      <c r="E89" s="32">
        <v>738</v>
      </c>
      <c r="F89" s="32">
        <v>634</v>
      </c>
      <c r="G89" s="34">
        <f t="shared" si="4"/>
        <v>79.6976241900648</v>
      </c>
      <c r="H89" s="34">
        <f t="shared" si="5"/>
        <v>116.403785488959</v>
      </c>
    </row>
    <row r="90" spans="3:8" ht="12.75" customHeight="1">
      <c r="C90" s="13" t="s">
        <v>43</v>
      </c>
      <c r="D90" s="33">
        <v>50</v>
      </c>
      <c r="E90" s="33">
        <f>E92</f>
        <v>43</v>
      </c>
      <c r="F90" s="33">
        <f>F92</f>
        <v>49</v>
      </c>
      <c r="G90" s="35">
        <f t="shared" si="4"/>
        <v>86</v>
      </c>
      <c r="H90" s="35">
        <f t="shared" si="5"/>
        <v>87.75510204081633</v>
      </c>
    </row>
    <row r="91" spans="3:8" ht="12.75" customHeight="1">
      <c r="C91" s="15" t="s">
        <v>83</v>
      </c>
      <c r="D91" s="32"/>
      <c r="E91" s="32"/>
      <c r="F91" s="33"/>
      <c r="G91" s="35"/>
      <c r="H91" s="35"/>
    </row>
    <row r="92" spans="3:8" ht="12.75" customHeight="1">
      <c r="C92" s="15" t="s">
        <v>59</v>
      </c>
      <c r="D92" s="32">
        <v>50</v>
      </c>
      <c r="E92" s="32">
        <v>43</v>
      </c>
      <c r="F92" s="32">
        <v>49</v>
      </c>
      <c r="G92" s="34">
        <f t="shared" si="4"/>
        <v>86</v>
      </c>
      <c r="H92" s="34">
        <f t="shared" si="5"/>
        <v>87.75510204081633</v>
      </c>
    </row>
    <row r="93" spans="3:8" ht="11.25" customHeight="1">
      <c r="C93" s="13" t="s">
        <v>64</v>
      </c>
      <c r="D93" s="33">
        <v>0</v>
      </c>
      <c r="E93" s="33">
        <v>0</v>
      </c>
      <c r="F93" s="33">
        <v>0</v>
      </c>
      <c r="G93" s="35">
        <v>0</v>
      </c>
      <c r="H93" s="35">
        <v>0</v>
      </c>
    </row>
    <row r="94" spans="3:8" ht="12.75" customHeight="1">
      <c r="C94" s="13" t="s">
        <v>65</v>
      </c>
      <c r="D94" s="33"/>
      <c r="E94" s="33"/>
      <c r="F94" s="31"/>
      <c r="G94" s="35"/>
      <c r="H94" s="35"/>
    </row>
    <row r="95" spans="3:8" ht="14.25" customHeight="1">
      <c r="C95" s="14" t="s">
        <v>11</v>
      </c>
      <c r="D95" s="31">
        <f>D42+D52+D53+D58+D65+D70+D71+D79+D83+D90</f>
        <v>167251</v>
      </c>
      <c r="E95" s="31">
        <f>E42+E52+E53+E58+E65+E70+E71+E79+E83+E90</f>
        <v>142145</v>
      </c>
      <c r="F95" s="31">
        <f>F42+F52+F53+F58+F65+F70+F71+F79+F83+F90</f>
        <v>126277</v>
      </c>
      <c r="G95" s="35">
        <f t="shared" si="4"/>
        <v>84.98902846619751</v>
      </c>
      <c r="H95" s="35">
        <f t="shared" si="5"/>
        <v>112.56602548365895</v>
      </c>
    </row>
    <row r="96" spans="3:8" ht="18.75" customHeight="1" hidden="1">
      <c r="C96" s="14"/>
      <c r="D96" s="31"/>
      <c r="E96" s="31"/>
      <c r="F96" s="37">
        <f>F38-F94</f>
        <v>0</v>
      </c>
      <c r="G96" s="35" t="e">
        <f t="shared" si="4"/>
        <v>#DIV/0!</v>
      </c>
      <c r="H96" s="35" t="e">
        <f t="shared" si="5"/>
        <v>#DIV/0!</v>
      </c>
    </row>
    <row r="97" spans="3:8" ht="24.75" customHeight="1">
      <c r="C97" s="14" t="s">
        <v>34</v>
      </c>
      <c r="D97" s="37">
        <f>D39-D95</f>
        <v>-7036</v>
      </c>
      <c r="E97" s="37">
        <f>E39-E95</f>
        <v>-905</v>
      </c>
      <c r="F97" s="37">
        <f>F39-F95</f>
        <v>3139</v>
      </c>
      <c r="G97" s="34">
        <f t="shared" si="4"/>
        <v>12.86242183058556</v>
      </c>
      <c r="H97" s="34">
        <f t="shared" si="5"/>
        <v>-28.830837846447917</v>
      </c>
    </row>
    <row r="98" spans="3:8" ht="28.5" customHeight="1">
      <c r="C98" s="11"/>
      <c r="D98" s="36"/>
      <c r="E98" s="36"/>
      <c r="F98" s="36"/>
      <c r="G98" s="36"/>
      <c r="H98" s="38"/>
    </row>
    <row r="99" spans="3:9" ht="54" customHeight="1">
      <c r="C99" s="50" t="s">
        <v>94</v>
      </c>
      <c r="D99" s="39"/>
      <c r="E99" s="39"/>
      <c r="F99" s="39"/>
      <c r="G99" s="55" t="s">
        <v>88</v>
      </c>
      <c r="H99" s="55"/>
      <c r="I99" t="s">
        <v>95</v>
      </c>
    </row>
    <row r="100" spans="3:8" ht="15">
      <c r="C100" s="9"/>
      <c r="D100" s="40"/>
      <c r="E100" s="40"/>
      <c r="F100" s="40"/>
      <c r="G100" s="40"/>
      <c r="H100" s="41"/>
    </row>
    <row r="101" spans="3:8" ht="15">
      <c r="C101" s="9" t="s">
        <v>90</v>
      </c>
      <c r="D101" s="40"/>
      <c r="E101" s="40"/>
      <c r="F101" s="40"/>
      <c r="G101" s="40"/>
      <c r="H101" s="41"/>
    </row>
    <row r="102" spans="3:8" ht="15">
      <c r="C102" s="9" t="s">
        <v>51</v>
      </c>
      <c r="D102" s="40"/>
      <c r="E102" s="40"/>
      <c r="F102" s="40"/>
      <c r="G102" s="40"/>
      <c r="H102" s="27"/>
    </row>
    <row r="103" spans="3:8" ht="15.75">
      <c r="C103" s="10"/>
      <c r="D103" s="27"/>
      <c r="E103" s="27"/>
      <c r="F103" s="27"/>
      <c r="G103" s="27"/>
      <c r="H103" s="27"/>
    </row>
    <row r="104" spans="4:8" ht="12.75">
      <c r="D104" s="28"/>
      <c r="E104" s="28"/>
      <c r="F104" s="28"/>
      <c r="G104" s="28"/>
      <c r="H104" s="27"/>
    </row>
    <row r="105" spans="4:8" ht="12.75">
      <c r="D105" s="28"/>
      <c r="E105" s="28"/>
      <c r="F105" s="28"/>
      <c r="G105" s="28"/>
      <c r="H105" s="27"/>
    </row>
    <row r="106" ht="12.75">
      <c r="H106" s="29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</sheetData>
  <sheetProtection/>
  <mergeCells count="4">
    <mergeCell ref="C1:H1"/>
    <mergeCell ref="C2:H3"/>
    <mergeCell ref="C4:H4"/>
    <mergeCell ref="G99:H99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user</cp:lastModifiedBy>
  <cp:lastPrinted>2017-12-22T05:42:25Z</cp:lastPrinted>
  <dcterms:created xsi:type="dcterms:W3CDTF">2004-09-09T10:37:16Z</dcterms:created>
  <dcterms:modified xsi:type="dcterms:W3CDTF">2017-12-22T05:43:41Z</dcterms:modified>
  <cp:category/>
  <cp:version/>
  <cp:contentType/>
  <cp:contentStatus/>
</cp:coreProperties>
</file>