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120" windowHeight="7800" activeTab="0"/>
  </bookViews>
  <sheets>
    <sheet name="Лист1" sheetId="1" r:id="rId1"/>
  </sheets>
  <definedNames>
    <definedName name="_xlnm.Print_Area" localSheetId="0">'Лист1'!$B$1:$H$101</definedName>
  </definedNames>
  <calcPr fullCalcOnLoad="1"/>
</workbook>
</file>

<file path=xl/sharedStrings.xml><?xml version="1.0" encoding="utf-8"?>
<sst xmlns="http://schemas.openxmlformats.org/spreadsheetml/2006/main" count="100" uniqueCount="93">
  <si>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</si>
  <si>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</si>
  <si>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</si>
  <si>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</si>
  <si>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</si>
  <si>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</si>
  <si>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</si>
  <si>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</si>
  <si>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</si>
  <si>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</si>
  <si>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</si>
  <si>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</si>
  <si>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</si>
  <si>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</si>
  <si>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</si>
  <si>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</si>
  <si>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</si>
  <si>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</si>
  <si>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</si>
  <si>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</si>
  <si>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</si>
  <si>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</si>
  <si>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</si>
  <si>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</si>
  <si>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</si>
  <si>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</si>
  <si>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</si>
  <si>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</si>
  <si>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</si>
  <si>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</si>
  <si>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</si>
  <si>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</si>
  <si>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</si>
  <si>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</si>
  <si>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</si>
  <si>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</si>
  <si>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</si>
  <si>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</si>
  <si>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</si>
  <si>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</si>
  <si>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</si>
  <si>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</si>
  <si>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</si>
  <si>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</si>
  <si>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</si>
  <si>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</si>
  <si>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</si>
  <si>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</si>
  <si>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</si>
  <si>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</si>
  <si>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</si>
  <si>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</si>
  <si>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</si>
  <si>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</si>
  <si>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</si>
  <si>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</si>
  <si>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</si>
  <si>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</si>
  <si>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</si>
  <si>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</si>
  <si>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</si>
  <si>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</si>
  <si>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</si>
  <si>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</si>
  <si>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</si>
  <si>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</si>
  <si>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</si>
  <si>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</si>
  <si>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</si>
  <si>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</si>
  <si>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</si>
  <si>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</si>
  <si>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</si>
  <si>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</si>
  <si>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</si>
  <si>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</si>
  <si>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</si>
  <si>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</si>
  <si>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</si>
  <si>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</si>
  <si>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</si>
  <si>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</si>
  <si>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</si>
  <si>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</si>
  <si>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</si>
  <si>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</si>
  <si>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</si>
  <si>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</si>
  <si>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Л.П. Шустова</t>
  </si>
  <si>
    <t>Уточненный план на  2016 год</t>
  </si>
  <si>
    <t>Факт на 01.01.2017 года</t>
  </si>
  <si>
    <t>Факт на 01.01.2016 года</t>
  </si>
  <si>
    <t>по состоянию на 1 января 2017 года (доходы и расходы)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</si>
</sst>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5"/>
  <sheetViews>
    <sheetView tabSelected="1" zoomScaleSheetLayoutView="100" zoomScalePageLayoutView="0" workbookViewId="0" topLeftCell="B1">
      <selection activeCell="C4" sqref="C4:H4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875" style="0" customWidth="1"/>
    <col min="4" max="4" width="11.1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14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58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92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90</v>
      </c>
      <c r="F6" s="7" t="s">
        <v>91</v>
      </c>
      <c r="G6" s="7" t="s">
        <v>49</v>
      </c>
      <c r="H6" s="7" t="s">
        <v>43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6" t="s">
        <v>35</v>
      </c>
      <c r="D9" s="31">
        <f>D10</f>
        <v>30791.2</v>
      </c>
      <c r="E9" s="31">
        <f>E10</f>
        <v>31050</v>
      </c>
      <c r="F9" s="31">
        <f>F10</f>
        <v>29940.6</v>
      </c>
      <c r="G9" s="35">
        <f>E9/D9*100</f>
        <v>100.84049988308348</v>
      </c>
      <c r="H9" s="35">
        <f>E9/F9*100</f>
        <v>103.70533656640148</v>
      </c>
    </row>
    <row r="10" spans="3:8" ht="13.5" customHeight="1">
      <c r="C10" s="45" t="s">
        <v>0</v>
      </c>
      <c r="D10" s="32">
        <v>30791.2</v>
      </c>
      <c r="E10" s="32">
        <v>31050</v>
      </c>
      <c r="F10" s="32">
        <v>29940.6</v>
      </c>
      <c r="G10" s="34">
        <f aca="true" t="shared" si="0" ref="G10:G74">E10/D10*100</f>
        <v>100.84049988308348</v>
      </c>
      <c r="H10" s="34">
        <f aca="true" t="shared" si="1" ref="H10:H74">E10/F10*100</f>
        <v>103.70533656640148</v>
      </c>
    </row>
    <row r="11" spans="3:8" ht="50.25" customHeight="1">
      <c r="C11" s="49" t="s">
        <v>78</v>
      </c>
      <c r="D11" s="33">
        <f>D12</f>
        <v>5784.8</v>
      </c>
      <c r="E11" s="33">
        <f>E12</f>
        <v>6281.9</v>
      </c>
      <c r="F11" s="33">
        <f>F12</f>
        <v>4050.5</v>
      </c>
      <c r="G11" s="35">
        <f t="shared" si="0"/>
        <v>108.59320979117686</v>
      </c>
      <c r="H11" s="35">
        <f t="shared" si="1"/>
        <v>155.08949512405874</v>
      </c>
    </row>
    <row r="12" spans="3:8" ht="23.25" customHeight="1">
      <c r="C12" s="24" t="s">
        <v>79</v>
      </c>
      <c r="D12" s="32">
        <v>5784.8</v>
      </c>
      <c r="E12" s="32">
        <v>6281.9</v>
      </c>
      <c r="F12" s="32">
        <v>4050.5</v>
      </c>
      <c r="G12" s="34">
        <f t="shared" si="0"/>
        <v>108.59320979117686</v>
      </c>
      <c r="H12" s="34">
        <f t="shared" si="1"/>
        <v>155.08949512405874</v>
      </c>
    </row>
    <row r="13" spans="3:8" ht="13.5" customHeight="1">
      <c r="C13" s="47" t="s">
        <v>16</v>
      </c>
      <c r="D13" s="48">
        <f>D14+D15</f>
        <v>2633.1</v>
      </c>
      <c r="E13" s="48">
        <f>E14+E15</f>
        <v>2640.2</v>
      </c>
      <c r="F13" s="48">
        <f>F14+F15</f>
        <v>2099.9</v>
      </c>
      <c r="G13" s="35">
        <f t="shared" si="0"/>
        <v>100.2696441456838</v>
      </c>
      <c r="H13" s="35">
        <f t="shared" si="1"/>
        <v>125.72979665698365</v>
      </c>
    </row>
    <row r="14" spans="3:8" ht="24.75" customHeight="1">
      <c r="C14" s="24" t="s">
        <v>12</v>
      </c>
      <c r="D14" s="32">
        <v>1761.6</v>
      </c>
      <c r="E14" s="32">
        <v>1764.1</v>
      </c>
      <c r="F14" s="32">
        <v>1724.5</v>
      </c>
      <c r="G14" s="34">
        <f t="shared" si="0"/>
        <v>100.14191643960035</v>
      </c>
      <c r="H14" s="34">
        <f t="shared" si="1"/>
        <v>102.2963177732676</v>
      </c>
    </row>
    <row r="15" spans="3:8" ht="14.25" customHeight="1">
      <c r="C15" s="15" t="s">
        <v>42</v>
      </c>
      <c r="D15" s="32">
        <v>871.5</v>
      </c>
      <c r="E15" s="32">
        <v>876.1</v>
      </c>
      <c r="F15" s="32">
        <v>375.4</v>
      </c>
      <c r="G15" s="34">
        <f t="shared" si="0"/>
        <v>100.52782558806655</v>
      </c>
      <c r="H15" s="34">
        <f t="shared" si="1"/>
        <v>233.37773042088438</v>
      </c>
    </row>
    <row r="16" spans="3:9" ht="13.5" customHeight="1">
      <c r="C16" s="12" t="s">
        <v>80</v>
      </c>
      <c r="D16" s="48">
        <v>7764</v>
      </c>
      <c r="E16" s="48">
        <f>E17+E18</f>
        <v>7761.3</v>
      </c>
      <c r="F16" s="51">
        <f>F17+F18</f>
        <v>7768</v>
      </c>
      <c r="G16" s="35">
        <f t="shared" si="0"/>
        <v>99.96522411128285</v>
      </c>
      <c r="H16" s="35">
        <f t="shared" si="1"/>
        <v>99.91374871266736</v>
      </c>
      <c r="I16" s="50"/>
    </row>
    <row r="17" spans="3:30" ht="13.5" customHeight="1">
      <c r="C17" s="22" t="s">
        <v>1</v>
      </c>
      <c r="D17" s="32">
        <v>577.1</v>
      </c>
      <c r="E17" s="32">
        <v>577.3</v>
      </c>
      <c r="F17" s="32">
        <v>700.4</v>
      </c>
      <c r="G17" s="34">
        <f t="shared" si="0"/>
        <v>100.03465603881476</v>
      </c>
      <c r="H17" s="34">
        <f t="shared" si="1"/>
        <v>82.42432895488292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7187</v>
      </c>
      <c r="E18" s="32">
        <v>7184</v>
      </c>
      <c r="F18" s="32">
        <v>7067.6</v>
      </c>
      <c r="G18" s="34">
        <f t="shared" si="0"/>
        <v>99.95825796577154</v>
      </c>
      <c r="H18" s="34">
        <f t="shared" si="1"/>
        <v>101.64695228932028</v>
      </c>
    </row>
    <row r="19" spans="3:9" ht="14.25" customHeight="1">
      <c r="C19" s="13" t="s">
        <v>17</v>
      </c>
      <c r="D19" s="33">
        <v>300</v>
      </c>
      <c r="E19" s="33">
        <v>301.4</v>
      </c>
      <c r="F19" s="33">
        <v>253.3</v>
      </c>
      <c r="G19" s="35">
        <f t="shared" si="0"/>
        <v>100.46666666666665</v>
      </c>
      <c r="H19" s="35">
        <f t="shared" si="1"/>
        <v>118.98934070272402</v>
      </c>
      <c r="I19" s="53"/>
    </row>
    <row r="20" spans="3:8" ht="51.75" customHeight="1">
      <c r="C20" s="13" t="s">
        <v>18</v>
      </c>
      <c r="D20" s="35">
        <f>D22+D23+D24</f>
        <v>2598.5</v>
      </c>
      <c r="E20" s="35">
        <f>E22+E23+E24</f>
        <v>2624.3</v>
      </c>
      <c r="F20" s="35">
        <f>F22+F23</f>
        <v>4604.8</v>
      </c>
      <c r="G20" s="35">
        <f t="shared" si="0"/>
        <v>100.99288050798538</v>
      </c>
      <c r="H20" s="35">
        <f t="shared" si="1"/>
        <v>56.99053161917998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4"/>
    </row>
    <row r="22" spans="3:10" ht="80.25" customHeight="1">
      <c r="C22" s="43" t="s">
        <v>77</v>
      </c>
      <c r="D22" s="32">
        <v>0</v>
      </c>
      <c r="E22" s="32">
        <v>0</v>
      </c>
      <c r="F22" s="32">
        <v>1</v>
      </c>
      <c r="G22" s="34">
        <v>0</v>
      </c>
      <c r="H22" s="34">
        <v>0</v>
      </c>
      <c r="I22" s="44"/>
      <c r="J22" s="19"/>
    </row>
    <row r="23" spans="3:9" ht="38.25" customHeight="1">
      <c r="C23" s="15" t="s">
        <v>39</v>
      </c>
      <c r="D23" s="32">
        <v>2594.2</v>
      </c>
      <c r="E23" s="32">
        <v>2620</v>
      </c>
      <c r="F23" s="32">
        <v>4603.8</v>
      </c>
      <c r="G23" s="34">
        <f t="shared" si="0"/>
        <v>100.99452625086734</v>
      </c>
      <c r="H23" s="34">
        <f t="shared" si="1"/>
        <v>56.909509535601025</v>
      </c>
      <c r="I23" s="44"/>
    </row>
    <row r="24" spans="3:9" ht="24.75" customHeight="1">
      <c r="C24" s="15" t="s">
        <v>85</v>
      </c>
      <c r="D24" s="32">
        <v>4.3</v>
      </c>
      <c r="E24" s="32">
        <v>4.3</v>
      </c>
      <c r="F24" s="32"/>
      <c r="G24" s="34"/>
      <c r="H24" s="34"/>
      <c r="I24" s="44"/>
    </row>
    <row r="25" spans="3:11" ht="26.25" customHeight="1">
      <c r="C25" s="13" t="s">
        <v>19</v>
      </c>
      <c r="D25" s="33">
        <f>D26</f>
        <v>106.5</v>
      </c>
      <c r="E25" s="33">
        <f>E26</f>
        <v>106.7</v>
      </c>
      <c r="F25" s="33">
        <f>F26</f>
        <v>123.9</v>
      </c>
      <c r="G25" s="35">
        <f t="shared" si="0"/>
        <v>100.18779342723005</v>
      </c>
      <c r="H25" s="35">
        <f t="shared" si="1"/>
        <v>86.11783696529459</v>
      </c>
      <c r="K25" s="30"/>
    </row>
    <row r="26" spans="3:9" ht="25.5" customHeight="1">
      <c r="C26" s="15" t="s">
        <v>20</v>
      </c>
      <c r="D26" s="32">
        <v>106.5</v>
      </c>
      <c r="E26" s="32">
        <v>106.7</v>
      </c>
      <c r="F26" s="32">
        <v>123.9</v>
      </c>
      <c r="G26" s="34">
        <f t="shared" si="0"/>
        <v>100.18779342723005</v>
      </c>
      <c r="H26" s="34">
        <f t="shared" si="1"/>
        <v>86.11783696529459</v>
      </c>
      <c r="I26" s="44"/>
    </row>
    <row r="27" spans="3:8" ht="39" customHeight="1">
      <c r="C27" s="13" t="s">
        <v>81</v>
      </c>
      <c r="D27" s="33">
        <v>385.5</v>
      </c>
      <c r="E27" s="33">
        <v>439.7</v>
      </c>
      <c r="F27" s="33">
        <v>486.2</v>
      </c>
      <c r="G27" s="35">
        <f t="shared" si="0"/>
        <v>114.05966277561608</v>
      </c>
      <c r="H27" s="35">
        <f t="shared" si="1"/>
        <v>90.43603455368161</v>
      </c>
    </row>
    <row r="28" spans="3:8" ht="38.25" customHeight="1">
      <c r="C28" s="13" t="s">
        <v>21</v>
      </c>
      <c r="D28" s="33">
        <f>D29+D30</f>
        <v>3193.3</v>
      </c>
      <c r="E28" s="33">
        <f>E29+E30</f>
        <v>3265</v>
      </c>
      <c r="F28" s="33">
        <f>F29+F30</f>
        <v>1634</v>
      </c>
      <c r="G28" s="35">
        <f t="shared" si="0"/>
        <v>102.24532615162998</v>
      </c>
      <c r="H28" s="35">
        <f t="shared" si="1"/>
        <v>199.81640146878826</v>
      </c>
    </row>
    <row r="29" spans="3:8" ht="36.75" customHeight="1">
      <c r="C29" s="15" t="s">
        <v>82</v>
      </c>
      <c r="D29" s="32">
        <v>2189.3</v>
      </c>
      <c r="E29" s="32">
        <v>2199.2</v>
      </c>
      <c r="F29" s="32">
        <v>1247.1</v>
      </c>
      <c r="G29" s="34">
        <f t="shared" si="0"/>
        <v>100.45219933312015</v>
      </c>
      <c r="H29" s="34">
        <f t="shared" si="1"/>
        <v>176.34512067997753</v>
      </c>
    </row>
    <row r="30" spans="3:8" ht="37.5" customHeight="1">
      <c r="C30" s="15" t="s">
        <v>83</v>
      </c>
      <c r="D30" s="32">
        <v>1004</v>
      </c>
      <c r="E30" s="32">
        <v>1065.8</v>
      </c>
      <c r="F30" s="32">
        <v>386.9</v>
      </c>
      <c r="G30" s="34">
        <f t="shared" si="0"/>
        <v>106.15537848605577</v>
      </c>
      <c r="H30" s="34">
        <f t="shared" si="1"/>
        <v>275.47169811320754</v>
      </c>
    </row>
    <row r="31" spans="3:8" ht="26.25" customHeight="1">
      <c r="C31" s="13" t="s">
        <v>84</v>
      </c>
      <c r="D31" s="33">
        <v>293.6</v>
      </c>
      <c r="E31" s="33">
        <v>306.1</v>
      </c>
      <c r="F31" s="33">
        <v>175.5</v>
      </c>
      <c r="G31" s="35">
        <f t="shared" si="0"/>
        <v>104.2574931880109</v>
      </c>
      <c r="H31" s="35">
        <f t="shared" si="1"/>
        <v>174.41595441595445</v>
      </c>
    </row>
    <row r="32" spans="3:8" ht="12.75" customHeight="1">
      <c r="C32" s="13" t="s">
        <v>22</v>
      </c>
      <c r="D32" s="33">
        <v>0</v>
      </c>
      <c r="E32" s="33">
        <v>0</v>
      </c>
      <c r="F32" s="31"/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D9+D11+D13+D16+D19+D20+D25+D27+D28+D31+D32</f>
        <v>53850.5</v>
      </c>
      <c r="E33" s="31">
        <f>E9+E11+E13+E16+E19+E20+E25+E27+E28+E31+E32</f>
        <v>54776.6</v>
      </c>
      <c r="F33" s="31">
        <f>F9+F11+F13+F16+F19+F20+F25+F27+F28+F31+F32</f>
        <v>51136.700000000004</v>
      </c>
      <c r="G33" s="35">
        <f t="shared" si="0"/>
        <v>101.71976119070389</v>
      </c>
      <c r="H33" s="35">
        <f t="shared" si="1"/>
        <v>107.117979846177</v>
      </c>
      <c r="J33" t="s">
        <v>56</v>
      </c>
    </row>
    <row r="34" spans="3:9" ht="12" customHeight="1">
      <c r="C34" s="15" t="s">
        <v>70</v>
      </c>
      <c r="D34" s="32">
        <v>14925.8</v>
      </c>
      <c r="E34" s="32">
        <v>14926</v>
      </c>
      <c r="F34" s="32">
        <v>13780.9</v>
      </c>
      <c r="G34" s="34">
        <f t="shared" si="0"/>
        <v>100.0013399616771</v>
      </c>
      <c r="H34" s="34">
        <f t="shared" si="1"/>
        <v>108.30932667677729</v>
      </c>
      <c r="I34" s="44"/>
    </row>
    <row r="35" spans="3:9" ht="17.25" customHeight="1">
      <c r="C35" s="15" t="s">
        <v>5</v>
      </c>
      <c r="D35" s="32">
        <v>61207.6</v>
      </c>
      <c r="E35" s="32">
        <v>61086</v>
      </c>
      <c r="F35" s="32">
        <v>61756.3</v>
      </c>
      <c r="G35" s="34">
        <f t="shared" si="0"/>
        <v>99.80133186074931</v>
      </c>
      <c r="H35" s="34">
        <f t="shared" si="1"/>
        <v>98.91460466381568</v>
      </c>
      <c r="I35" s="44"/>
    </row>
    <row r="36" spans="3:9" ht="13.5" customHeight="1">
      <c r="C36" s="15" t="s">
        <v>6</v>
      </c>
      <c r="D36" s="32">
        <v>14885</v>
      </c>
      <c r="E36" s="32">
        <v>14809</v>
      </c>
      <c r="F36" s="32">
        <v>14835.6</v>
      </c>
      <c r="G36" s="34">
        <f t="shared" si="0"/>
        <v>99.48941887806517</v>
      </c>
      <c r="H36" s="34">
        <f t="shared" si="1"/>
        <v>99.82070155571733</v>
      </c>
      <c r="I36" s="44"/>
    </row>
    <row r="37" spans="3:9" ht="14.25" customHeight="1">
      <c r="C37" s="15" t="s">
        <v>55</v>
      </c>
      <c r="D37" s="32">
        <v>448</v>
      </c>
      <c r="E37" s="32">
        <v>448</v>
      </c>
      <c r="F37" s="32">
        <v>1494.9</v>
      </c>
      <c r="G37" s="34">
        <f t="shared" si="0"/>
        <v>100</v>
      </c>
      <c r="H37" s="34">
        <v>0</v>
      </c>
      <c r="I37" s="44"/>
    </row>
    <row r="38" spans="3:9" ht="36.75" customHeight="1">
      <c r="C38" s="15" t="s">
        <v>65</v>
      </c>
      <c r="D38" s="32">
        <v>0</v>
      </c>
      <c r="E38" s="32">
        <v>0</v>
      </c>
      <c r="F38" s="37">
        <v>0</v>
      </c>
      <c r="G38" s="34">
        <v>0</v>
      </c>
      <c r="H38" s="34">
        <v>0</v>
      </c>
      <c r="I38" s="44"/>
    </row>
    <row r="39" spans="3:8" ht="15" customHeight="1">
      <c r="C39" s="14" t="s">
        <v>7</v>
      </c>
      <c r="D39" s="31">
        <f>D33+D34+D35+D36+D37+D38</f>
        <v>145316.9</v>
      </c>
      <c r="E39" s="31">
        <f>E33+E34+E35+E36+E37+E38</f>
        <v>146045.6</v>
      </c>
      <c r="F39" s="31">
        <f>F33+F34+F35+F36+F37+F38</f>
        <v>143004.4</v>
      </c>
      <c r="G39" s="35">
        <f t="shared" si="0"/>
        <v>100.50145578387648</v>
      </c>
      <c r="H39" s="35">
        <f t="shared" si="1"/>
        <v>102.12664785139478</v>
      </c>
    </row>
    <row r="40" spans="3:8" ht="27" customHeight="1" hidden="1">
      <c r="C40" s="14"/>
      <c r="D40" s="31"/>
      <c r="E40" s="31"/>
      <c r="F40" s="34"/>
      <c r="G40" s="35" t="e">
        <f t="shared" si="0"/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24441</v>
      </c>
      <c r="E42" s="33">
        <f>E44+E45+E46+E47+E48+E49+E50+E51</f>
        <v>23676</v>
      </c>
      <c r="F42" s="33">
        <f>F44+F45+F46+F47+F48+F49+F50+F51</f>
        <v>24776.6</v>
      </c>
      <c r="G42" s="35">
        <f t="shared" si="0"/>
        <v>96.87001350190255</v>
      </c>
      <c r="H42" s="35">
        <f t="shared" si="1"/>
        <v>95.557905443039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46</v>
      </c>
      <c r="D44" s="32">
        <v>1852</v>
      </c>
      <c r="E44" s="32">
        <v>1852</v>
      </c>
      <c r="F44" s="32">
        <v>1894.9</v>
      </c>
      <c r="G44" s="34">
        <f t="shared" si="0"/>
        <v>100</v>
      </c>
      <c r="H44" s="34">
        <f t="shared" si="1"/>
        <v>97.7360282864531</v>
      </c>
    </row>
    <row r="45" spans="3:8" ht="50.25" customHeight="1">
      <c r="C45" s="15" t="s">
        <v>71</v>
      </c>
      <c r="D45" s="32">
        <v>323</v>
      </c>
      <c r="E45" s="32">
        <v>308</v>
      </c>
      <c r="F45" s="32">
        <v>335.4</v>
      </c>
      <c r="G45" s="34">
        <f t="shared" si="0"/>
        <v>95.3560371517028</v>
      </c>
      <c r="H45" s="34">
        <f t="shared" si="1"/>
        <v>91.83064997018487</v>
      </c>
    </row>
    <row r="46" spans="3:8" ht="37.5" customHeight="1">
      <c r="C46" s="15" t="s">
        <v>47</v>
      </c>
      <c r="D46" s="32">
        <v>16588</v>
      </c>
      <c r="E46" s="32">
        <v>16104</v>
      </c>
      <c r="F46" s="32">
        <v>16856.5</v>
      </c>
      <c r="G46" s="34">
        <f t="shared" si="0"/>
        <v>97.08222811671088</v>
      </c>
      <c r="H46" s="34">
        <f t="shared" si="1"/>
        <v>95.53584670601845</v>
      </c>
    </row>
    <row r="47" spans="3:8" ht="12.75" customHeight="1">
      <c r="C47" s="25" t="s">
        <v>68</v>
      </c>
      <c r="D47" s="37">
        <v>1</v>
      </c>
      <c r="E47" s="37">
        <v>0</v>
      </c>
      <c r="F47" s="37">
        <v>0</v>
      </c>
      <c r="G47" s="34">
        <f t="shared" si="0"/>
        <v>0</v>
      </c>
      <c r="H47" s="34">
        <v>0</v>
      </c>
    </row>
    <row r="48" spans="3:8" ht="25.5">
      <c r="C48" s="25" t="s">
        <v>60</v>
      </c>
      <c r="D48" s="34">
        <v>10</v>
      </c>
      <c r="E48" s="34">
        <v>8</v>
      </c>
      <c r="F48" s="34">
        <v>3</v>
      </c>
      <c r="G48" s="34">
        <v>0</v>
      </c>
      <c r="H48" s="34">
        <f t="shared" si="1"/>
        <v>266.66666666666663</v>
      </c>
    </row>
    <row r="49" spans="3:8" ht="14.25" customHeight="1">
      <c r="C49" s="25" t="s">
        <v>25</v>
      </c>
      <c r="D49" s="34"/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50</v>
      </c>
      <c r="D50" s="32">
        <v>3674</v>
      </c>
      <c r="E50" s="32">
        <v>3660</v>
      </c>
      <c r="F50" s="32">
        <v>3313.1</v>
      </c>
      <c r="G50" s="34">
        <f t="shared" si="0"/>
        <v>99.61894393032118</v>
      </c>
      <c r="H50" s="34">
        <f t="shared" si="1"/>
        <v>110.47055627659897</v>
      </c>
    </row>
    <row r="51" spans="3:8" ht="13.5" customHeight="1">
      <c r="C51" s="15" t="s">
        <v>54</v>
      </c>
      <c r="D51" s="32">
        <v>1993</v>
      </c>
      <c r="E51" s="32">
        <v>1744</v>
      </c>
      <c r="F51" s="32">
        <v>2373.7</v>
      </c>
      <c r="G51" s="34">
        <f t="shared" si="0"/>
        <v>87.50627195183141</v>
      </c>
      <c r="H51" s="34">
        <f t="shared" si="1"/>
        <v>73.47179508783755</v>
      </c>
    </row>
    <row r="52" spans="3:8" ht="12.75" customHeight="1">
      <c r="C52" s="13" t="s">
        <v>41</v>
      </c>
      <c r="D52" s="33">
        <v>453</v>
      </c>
      <c r="E52" s="33">
        <v>453</v>
      </c>
      <c r="F52" s="33">
        <v>432.4</v>
      </c>
      <c r="G52" s="35">
        <f t="shared" si="0"/>
        <v>100</v>
      </c>
      <c r="H52" s="35">
        <f t="shared" si="1"/>
        <v>104.76410730804811</v>
      </c>
    </row>
    <row r="53" spans="3:8" ht="25.5">
      <c r="C53" s="13" t="s">
        <v>26</v>
      </c>
      <c r="D53" s="33">
        <v>1091</v>
      </c>
      <c r="E53" s="33">
        <f>E55+E56+E57</f>
        <v>1074</v>
      </c>
      <c r="F53" s="33">
        <f>F55+F56+F57</f>
        <v>1482</v>
      </c>
      <c r="G53" s="35">
        <f t="shared" si="0"/>
        <v>98.44179651695693</v>
      </c>
      <c r="H53" s="35">
        <f t="shared" si="1"/>
        <v>72.46963562753037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51</v>
      </c>
      <c r="D55" s="32">
        <v>1035</v>
      </c>
      <c r="E55" s="32">
        <v>1018</v>
      </c>
      <c r="F55" s="32">
        <v>1223.4</v>
      </c>
      <c r="G55" s="34">
        <f t="shared" si="0"/>
        <v>98.35748792270532</v>
      </c>
      <c r="H55" s="34">
        <f t="shared" si="1"/>
        <v>83.21072421121464</v>
      </c>
    </row>
    <row r="56" spans="3:8" ht="12" customHeight="1">
      <c r="C56" s="15" t="s">
        <v>59</v>
      </c>
      <c r="D56" s="32">
        <v>56</v>
      </c>
      <c r="E56" s="32">
        <v>56</v>
      </c>
      <c r="F56" s="32">
        <v>258.6</v>
      </c>
      <c r="G56" s="34">
        <f t="shared" si="0"/>
        <v>100</v>
      </c>
      <c r="H56" s="34">
        <f t="shared" si="1"/>
        <v>21.65506573859242</v>
      </c>
    </row>
    <row r="57" spans="3:8" ht="38.25">
      <c r="C57" s="15" t="s">
        <v>48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18172</v>
      </c>
      <c r="E58" s="31">
        <f>E60+E61+E62+E63+E64</f>
        <v>15685</v>
      </c>
      <c r="F58" s="31">
        <f>F60+F61+F62+F63+F64</f>
        <v>12345.3</v>
      </c>
      <c r="G58" s="35">
        <f t="shared" si="0"/>
        <v>86.31410961919437</v>
      </c>
      <c r="H58" s="35">
        <f t="shared" si="1"/>
        <v>127.05240050869561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76</v>
      </c>
      <c r="D60" s="34">
        <v>19</v>
      </c>
      <c r="E60" s="34">
        <v>19</v>
      </c>
      <c r="F60" s="32">
        <v>15.6</v>
      </c>
      <c r="G60" s="34">
        <f t="shared" si="0"/>
        <v>100</v>
      </c>
      <c r="H60" s="35">
        <f t="shared" si="1"/>
        <v>121.79487179487181</v>
      </c>
    </row>
    <row r="61" spans="3:8" ht="24.75" customHeight="1">
      <c r="C61" s="15" t="s">
        <v>75</v>
      </c>
      <c r="D61" s="32">
        <v>204</v>
      </c>
      <c r="E61" s="32">
        <v>204</v>
      </c>
      <c r="F61" s="32">
        <v>1391.4</v>
      </c>
      <c r="G61" s="34">
        <f t="shared" si="0"/>
        <v>100</v>
      </c>
      <c r="H61" s="34">
        <f t="shared" si="1"/>
        <v>14.661492022423458</v>
      </c>
    </row>
    <row r="62" spans="3:8" ht="13.5" customHeight="1">
      <c r="C62" s="15" t="s">
        <v>28</v>
      </c>
      <c r="D62" s="32">
        <v>36</v>
      </c>
      <c r="E62" s="32">
        <v>25</v>
      </c>
      <c r="F62" s="32">
        <v>25</v>
      </c>
      <c r="G62" s="34">
        <f t="shared" si="0"/>
        <v>69.44444444444444</v>
      </c>
      <c r="H62" s="34">
        <f t="shared" si="1"/>
        <v>100</v>
      </c>
    </row>
    <row r="63" spans="3:8" ht="11.25" customHeight="1">
      <c r="C63" s="15" t="s">
        <v>62</v>
      </c>
      <c r="D63" s="32">
        <v>1221</v>
      </c>
      <c r="E63" s="32">
        <v>1220</v>
      </c>
      <c r="F63" s="32">
        <v>5052.5</v>
      </c>
      <c r="G63" s="34">
        <f t="shared" si="0"/>
        <v>99.91809991809993</v>
      </c>
      <c r="H63" s="34">
        <f t="shared" si="1"/>
        <v>24.146462147451757</v>
      </c>
    </row>
    <row r="64" spans="3:8" ht="12" customHeight="1">
      <c r="C64" s="15" t="s">
        <v>64</v>
      </c>
      <c r="D64" s="32">
        <v>16692</v>
      </c>
      <c r="E64" s="32">
        <v>14217</v>
      </c>
      <c r="F64" s="37">
        <v>5860.8</v>
      </c>
      <c r="G64" s="34">
        <f t="shared" si="0"/>
        <v>85.1725377426312</v>
      </c>
      <c r="H64" s="34">
        <f t="shared" si="1"/>
        <v>242.5778050778051</v>
      </c>
    </row>
    <row r="65" spans="3:8" ht="13.5" customHeight="1">
      <c r="C65" s="14" t="s">
        <v>13</v>
      </c>
      <c r="D65" s="31">
        <f>D67+D68+D69</f>
        <v>7187</v>
      </c>
      <c r="E65" s="31">
        <f>E67+E68+E69</f>
        <v>6728</v>
      </c>
      <c r="F65" s="31">
        <f>F67+F68+F69</f>
        <v>7849.4</v>
      </c>
      <c r="G65" s="35">
        <f t="shared" si="0"/>
        <v>93.61346876304438</v>
      </c>
      <c r="H65" s="35">
        <f t="shared" si="1"/>
        <v>85.71355772415727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310</v>
      </c>
      <c r="E67" s="37">
        <v>310</v>
      </c>
      <c r="F67" s="37">
        <v>157</v>
      </c>
      <c r="G67" s="34">
        <f t="shared" si="0"/>
        <v>100</v>
      </c>
      <c r="H67" s="34">
        <f t="shared" si="1"/>
        <v>197.45222929936307</v>
      </c>
    </row>
    <row r="68" spans="3:8" ht="13.5" customHeight="1">
      <c r="C68" s="15" t="s">
        <v>40</v>
      </c>
      <c r="D68" s="32">
        <v>4098</v>
      </c>
      <c r="E68" s="32">
        <v>3860</v>
      </c>
      <c r="F68" s="32">
        <v>6215</v>
      </c>
      <c r="G68" s="34">
        <f t="shared" si="0"/>
        <v>94.19228892142509</v>
      </c>
      <c r="H68" s="34">
        <f t="shared" si="1"/>
        <v>62.10780370072405</v>
      </c>
    </row>
    <row r="69" spans="3:8" ht="13.5" customHeight="1">
      <c r="C69" s="15" t="s">
        <v>57</v>
      </c>
      <c r="D69" s="32">
        <v>2779</v>
      </c>
      <c r="E69" s="32">
        <v>2558</v>
      </c>
      <c r="F69" s="32">
        <v>1477.4</v>
      </c>
      <c r="G69" s="34">
        <f t="shared" si="0"/>
        <v>92.04749910039583</v>
      </c>
      <c r="H69" s="34">
        <f t="shared" si="1"/>
        <v>173.1420062271558</v>
      </c>
    </row>
    <row r="70" spans="3:8" ht="13.5" customHeight="1">
      <c r="C70" s="13" t="s">
        <v>29</v>
      </c>
      <c r="D70" s="33">
        <v>25</v>
      </c>
      <c r="E70" s="33">
        <v>24</v>
      </c>
      <c r="F70" s="31">
        <v>45.2</v>
      </c>
      <c r="G70" s="35">
        <f t="shared" si="0"/>
        <v>96</v>
      </c>
      <c r="H70" s="34">
        <f t="shared" si="1"/>
        <v>53.09734513274336</v>
      </c>
    </row>
    <row r="71" spans="3:8" ht="15" customHeight="1">
      <c r="C71" s="14" t="s">
        <v>9</v>
      </c>
      <c r="D71" s="31">
        <f>D73+D74+D75+D76+D77</f>
        <v>71352</v>
      </c>
      <c r="E71" s="31">
        <f>E73+E74+E75+E76+E77</f>
        <v>71178</v>
      </c>
      <c r="F71" s="31">
        <f>F73+F74+F75+F76+F77</f>
        <v>72001.5</v>
      </c>
      <c r="G71" s="35">
        <f t="shared" si="0"/>
        <v>99.75613858055836</v>
      </c>
      <c r="H71" s="34">
        <f t="shared" si="1"/>
        <v>98.8562738276286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9751</v>
      </c>
      <c r="E73" s="32">
        <v>9751</v>
      </c>
      <c r="F73" s="32">
        <v>10084.9</v>
      </c>
      <c r="G73" s="34">
        <f t="shared" si="0"/>
        <v>100</v>
      </c>
      <c r="H73" s="34">
        <f t="shared" si="1"/>
        <v>96.68910946067884</v>
      </c>
    </row>
    <row r="74" spans="3:8" ht="12.75" customHeight="1">
      <c r="C74" s="15" t="s">
        <v>37</v>
      </c>
      <c r="D74" s="32">
        <v>55221</v>
      </c>
      <c r="E74" s="32">
        <v>55050</v>
      </c>
      <c r="F74" s="32">
        <v>55344.8</v>
      </c>
      <c r="G74" s="34">
        <f t="shared" si="0"/>
        <v>99.69033519856576</v>
      </c>
      <c r="H74" s="34">
        <f t="shared" si="1"/>
        <v>99.46733929836226</v>
      </c>
    </row>
    <row r="75" spans="3:8" ht="25.5" customHeight="1">
      <c r="C75" s="15" t="s">
        <v>69</v>
      </c>
      <c r="D75" s="32">
        <v>54</v>
      </c>
      <c r="E75" s="32">
        <v>54</v>
      </c>
      <c r="F75" s="32">
        <v>65.3</v>
      </c>
      <c r="G75" s="34">
        <f aca="true" t="shared" si="2" ref="G75:G94">E75/D75*100</f>
        <v>100</v>
      </c>
      <c r="H75" s="34">
        <f>E75/F75*100</f>
        <v>82.69525267993875</v>
      </c>
    </row>
    <row r="76" spans="3:8" ht="13.5" customHeight="1">
      <c r="C76" s="43" t="s">
        <v>74</v>
      </c>
      <c r="D76" s="32">
        <v>30</v>
      </c>
      <c r="E76" s="32">
        <v>28</v>
      </c>
      <c r="F76" s="32">
        <v>40.1</v>
      </c>
      <c r="G76" s="34">
        <f t="shared" si="2"/>
        <v>93.33333333333333</v>
      </c>
      <c r="H76" s="34">
        <f aca="true" t="shared" si="3" ref="H76:H94">E76/F76*100</f>
        <v>69.82543640897755</v>
      </c>
    </row>
    <row r="77" spans="3:8" ht="13.5" customHeight="1">
      <c r="C77" s="15" t="s">
        <v>38</v>
      </c>
      <c r="D77" s="32">
        <v>6296</v>
      </c>
      <c r="E77" s="32">
        <v>6295</v>
      </c>
      <c r="F77" s="32">
        <v>6466.4</v>
      </c>
      <c r="G77" s="34">
        <f t="shared" si="2"/>
        <v>99.9841168996188</v>
      </c>
      <c r="H77" s="34">
        <f t="shared" si="3"/>
        <v>97.34937523196834</v>
      </c>
    </row>
    <row r="78" spans="3:8" ht="12.75" customHeight="1">
      <c r="C78" s="13" t="s">
        <v>72</v>
      </c>
      <c r="D78" s="33">
        <f>D80+D81</f>
        <v>8462</v>
      </c>
      <c r="E78" s="33">
        <f>E80+E81</f>
        <v>8431</v>
      </c>
      <c r="F78" s="33">
        <f>F80</f>
        <v>9466.2</v>
      </c>
      <c r="G78" s="34">
        <f t="shared" si="2"/>
        <v>99.63365634601749</v>
      </c>
      <c r="H78" s="34">
        <f t="shared" si="3"/>
        <v>89.0642496461093</v>
      </c>
    </row>
    <row r="79" spans="3:8" ht="12.75" customHeight="1">
      <c r="C79" s="15" t="s">
        <v>3</v>
      </c>
      <c r="D79" s="32"/>
      <c r="E79" s="32"/>
      <c r="F79" s="32"/>
      <c r="G79" s="34"/>
      <c r="H79" s="34"/>
    </row>
    <row r="80" spans="3:8" ht="12" customHeight="1">
      <c r="C80" s="15" t="s">
        <v>63</v>
      </c>
      <c r="D80" s="32">
        <v>8462</v>
      </c>
      <c r="E80" s="32">
        <v>8431</v>
      </c>
      <c r="F80" s="32">
        <v>9466.2</v>
      </c>
      <c r="G80" s="34">
        <f t="shared" si="2"/>
        <v>99.63365634601749</v>
      </c>
      <c r="H80" s="34">
        <f t="shared" si="3"/>
        <v>89.0642496461093</v>
      </c>
    </row>
    <row r="81" spans="3:8" ht="25.5" customHeight="1">
      <c r="C81" s="15" t="s">
        <v>73</v>
      </c>
      <c r="D81" s="32">
        <v>0</v>
      </c>
      <c r="E81" s="32">
        <v>0</v>
      </c>
      <c r="F81" s="37">
        <v>0</v>
      </c>
      <c r="G81" s="34">
        <v>0</v>
      </c>
      <c r="H81" s="34">
        <v>0</v>
      </c>
    </row>
    <row r="82" spans="3:8" ht="12.75" customHeight="1">
      <c r="C82" s="14" t="s">
        <v>10</v>
      </c>
      <c r="D82" s="31">
        <f>D84+D85+D86+D87+D88</f>
        <v>15434</v>
      </c>
      <c r="E82" s="31">
        <f>E84+E85+E86+E87+E88</f>
        <v>15309</v>
      </c>
      <c r="F82" s="31">
        <f>F84+F85+F86+F87+F88</f>
        <v>11973.1</v>
      </c>
      <c r="G82" s="35">
        <f t="shared" si="2"/>
        <v>99.19009977970714</v>
      </c>
      <c r="H82" s="35">
        <f t="shared" si="3"/>
        <v>127.86162313853555</v>
      </c>
    </row>
    <row r="83" spans="3:8" ht="12.75" customHeight="1">
      <c r="C83" s="25" t="s">
        <v>3</v>
      </c>
      <c r="D83" s="34"/>
      <c r="E83" s="34"/>
      <c r="F83" s="32"/>
      <c r="G83" s="35"/>
      <c r="H83" s="35"/>
    </row>
    <row r="84" spans="3:8" ht="12.75" customHeight="1">
      <c r="C84" s="15" t="s">
        <v>30</v>
      </c>
      <c r="D84" s="32">
        <v>737</v>
      </c>
      <c r="E84" s="32">
        <v>719</v>
      </c>
      <c r="F84" s="32">
        <v>1024.7</v>
      </c>
      <c r="G84" s="34">
        <f t="shared" si="2"/>
        <v>97.55766621438264</v>
      </c>
      <c r="H84" s="34">
        <f t="shared" si="3"/>
        <v>70.16687811066653</v>
      </c>
    </row>
    <row r="85" spans="3:8" ht="12" customHeight="1">
      <c r="C85" s="15" t="s">
        <v>31</v>
      </c>
      <c r="D85" s="32">
        <v>0</v>
      </c>
      <c r="E85" s="32">
        <v>0</v>
      </c>
      <c r="F85" s="32">
        <v>0</v>
      </c>
      <c r="G85" s="34">
        <v>0</v>
      </c>
      <c r="H85" s="34">
        <v>0</v>
      </c>
    </row>
    <row r="86" spans="3:8" ht="13.5" customHeight="1">
      <c r="C86" s="15" t="s">
        <v>32</v>
      </c>
      <c r="D86" s="32">
        <v>1677</v>
      </c>
      <c r="E86" s="32">
        <v>1665</v>
      </c>
      <c r="F86" s="32">
        <v>36</v>
      </c>
      <c r="G86" s="34">
        <f t="shared" si="2"/>
        <v>99.28443649373881</v>
      </c>
      <c r="H86" s="34">
        <f t="shared" si="3"/>
        <v>4625</v>
      </c>
    </row>
    <row r="87" spans="3:8" ht="12" customHeight="1">
      <c r="C87" s="15" t="s">
        <v>45</v>
      </c>
      <c r="D87" s="32">
        <v>12102</v>
      </c>
      <c r="E87" s="32">
        <v>12011</v>
      </c>
      <c r="F87" s="32">
        <v>10004.1</v>
      </c>
      <c r="G87" s="34">
        <f t="shared" si="2"/>
        <v>99.24805817220295</v>
      </c>
      <c r="H87" s="34">
        <f t="shared" si="3"/>
        <v>120.06077508221628</v>
      </c>
    </row>
    <row r="88" spans="3:8" ht="25.5">
      <c r="C88" s="15" t="s">
        <v>33</v>
      </c>
      <c r="D88" s="32">
        <v>918</v>
      </c>
      <c r="E88" s="32">
        <v>914</v>
      </c>
      <c r="F88" s="32">
        <v>908.3</v>
      </c>
      <c r="G88" s="34">
        <f t="shared" si="2"/>
        <v>99.56427015250546</v>
      </c>
      <c r="H88" s="34">
        <f t="shared" si="3"/>
        <v>100.62754596498955</v>
      </c>
    </row>
    <row r="89" spans="3:8" ht="12.75" customHeight="1">
      <c r="C89" s="13" t="s">
        <v>44</v>
      </c>
      <c r="D89" s="33">
        <v>98</v>
      </c>
      <c r="E89" s="33">
        <v>97</v>
      </c>
      <c r="F89" s="33">
        <f>F91</f>
        <v>31.3</v>
      </c>
      <c r="G89" s="35">
        <f t="shared" si="2"/>
        <v>98.9795918367347</v>
      </c>
      <c r="H89" s="35">
        <f t="shared" si="3"/>
        <v>309.90415335463257</v>
      </c>
    </row>
    <row r="90" spans="3:8" ht="12.75" customHeight="1">
      <c r="C90" s="15" t="s">
        <v>86</v>
      </c>
      <c r="D90" s="32">
        <v>2</v>
      </c>
      <c r="E90" s="33">
        <v>2</v>
      </c>
      <c r="F90" s="33"/>
      <c r="G90" s="35">
        <f t="shared" si="2"/>
        <v>100</v>
      </c>
      <c r="H90" s="35"/>
    </row>
    <row r="91" spans="3:8" ht="12.75" customHeight="1">
      <c r="C91" s="15" t="s">
        <v>61</v>
      </c>
      <c r="D91" s="32">
        <v>96</v>
      </c>
      <c r="E91" s="32">
        <v>95</v>
      </c>
      <c r="F91" s="32">
        <v>31.3</v>
      </c>
      <c r="G91" s="34">
        <f t="shared" si="2"/>
        <v>98.95833333333334</v>
      </c>
      <c r="H91" s="34">
        <f t="shared" si="3"/>
        <v>303.51437699680514</v>
      </c>
    </row>
    <row r="92" spans="3:8" ht="11.25" customHeight="1">
      <c r="C92" s="13" t="s">
        <v>66</v>
      </c>
      <c r="D92" s="33">
        <v>0</v>
      </c>
      <c r="E92" s="33">
        <v>0</v>
      </c>
      <c r="F92" s="33">
        <v>0</v>
      </c>
      <c r="G92" s="35">
        <v>0</v>
      </c>
      <c r="H92" s="35">
        <v>0</v>
      </c>
    </row>
    <row r="93" spans="3:8" ht="12.75" customHeight="1">
      <c r="C93" s="13" t="s">
        <v>67</v>
      </c>
      <c r="D93" s="33"/>
      <c r="E93" s="33"/>
      <c r="F93" s="31"/>
      <c r="G93" s="35"/>
      <c r="H93" s="35"/>
    </row>
    <row r="94" spans="3:8" ht="14.25" customHeight="1">
      <c r="C94" s="14" t="s">
        <v>11</v>
      </c>
      <c r="D94" s="31">
        <f>D42+D52+D53+D58+D65+D70+D71+D78+D82+D89</f>
        <v>146715</v>
      </c>
      <c r="E94" s="31">
        <f>E42+E52+E53+E58+E65+E70+E71+E78+E82+E89</f>
        <v>142655</v>
      </c>
      <c r="F94" s="31">
        <f>F42+F52+F53+F58+F65+F70+F71+F78+F82+F89</f>
        <v>140402.99999999997</v>
      </c>
      <c r="G94" s="35">
        <f t="shared" si="2"/>
        <v>97.23273012302764</v>
      </c>
      <c r="H94" s="35">
        <f t="shared" si="3"/>
        <v>101.60395433146017</v>
      </c>
    </row>
    <row r="95" spans="3:8" ht="18.75" customHeight="1" hidden="1">
      <c r="C95" s="14"/>
      <c r="D95" s="31"/>
      <c r="E95" s="31"/>
      <c r="F95" s="37">
        <f>F38-F93</f>
        <v>0</v>
      </c>
      <c r="G95" s="35" t="e">
        <f>E95/D95*100</f>
        <v>#DIV/0!</v>
      </c>
      <c r="H95" s="34" t="e">
        <f>E95/F95*100</f>
        <v>#DIV/0!</v>
      </c>
    </row>
    <row r="96" spans="3:8" ht="24.75" customHeight="1">
      <c r="C96" s="14" t="s">
        <v>34</v>
      </c>
      <c r="D96" s="37">
        <f>D39-D94</f>
        <v>-1398.1000000000058</v>
      </c>
      <c r="E96" s="37">
        <f>E39-E94</f>
        <v>3390.600000000006</v>
      </c>
      <c r="F96" s="37">
        <v>2601.4</v>
      </c>
      <c r="G96" s="38"/>
      <c r="H96" s="34"/>
    </row>
    <row r="97" spans="3:8" ht="28.5" customHeight="1">
      <c r="C97" s="11"/>
      <c r="D97" s="36"/>
      <c r="E97" s="36"/>
      <c r="F97" s="36"/>
      <c r="G97" s="36"/>
      <c r="H97" s="39"/>
    </row>
    <row r="98" spans="3:8" ht="54" customHeight="1">
      <c r="C98" s="52" t="s">
        <v>87</v>
      </c>
      <c r="D98" s="40"/>
      <c r="E98" s="40"/>
      <c r="F98" s="40"/>
      <c r="G98" s="57" t="s">
        <v>88</v>
      </c>
      <c r="H98" s="57"/>
    </row>
    <row r="99" spans="3:8" ht="15">
      <c r="C99" s="9"/>
      <c r="D99" s="41"/>
      <c r="E99" s="41"/>
      <c r="F99" s="41"/>
      <c r="G99" s="41"/>
      <c r="H99" s="42"/>
    </row>
    <row r="100" spans="3:8" ht="15">
      <c r="C100" s="9" t="s">
        <v>52</v>
      </c>
      <c r="D100" s="41"/>
      <c r="E100" s="41"/>
      <c r="F100" s="41"/>
      <c r="G100" s="41"/>
      <c r="H100" s="42"/>
    </row>
    <row r="101" spans="3:8" ht="15">
      <c r="C101" s="9" t="s">
        <v>53</v>
      </c>
      <c r="D101" s="41"/>
      <c r="E101" s="41"/>
      <c r="F101" s="41"/>
      <c r="G101" s="41"/>
      <c r="H101" s="27"/>
    </row>
    <row r="102" spans="3:8" ht="15.75">
      <c r="C102" s="10"/>
      <c r="D102" s="27"/>
      <c r="E102" s="27"/>
      <c r="F102" s="27"/>
      <c r="G102" s="27"/>
      <c r="H102" s="27"/>
    </row>
    <row r="103" spans="4:8" ht="12.75">
      <c r="D103" s="28"/>
      <c r="E103" s="28"/>
      <c r="F103" s="28"/>
      <c r="G103" s="28"/>
      <c r="H103" s="27"/>
    </row>
    <row r="104" spans="4:8" ht="12.75">
      <c r="D104" s="28"/>
      <c r="E104" s="28"/>
      <c r="F104" s="28"/>
      <c r="G104" s="28"/>
      <c r="H104" s="27"/>
    </row>
    <row r="105" ht="12.75">
      <c r="H105" s="29"/>
    </row>
    <row r="106" ht="12.75">
      <c r="H106" s="27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</sheetData>
  <sheetProtection/>
  <mergeCells count="4">
    <mergeCell ref="C1:H1"/>
    <mergeCell ref="C2:H3"/>
    <mergeCell ref="C4:H4"/>
    <mergeCell ref="G98:H98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2017-01-25T07:22:49Z</cp:lastPrinted>
  <dcterms:created xsi:type="dcterms:W3CDTF">2004-09-09T10:37:16Z</dcterms:created>
  <dcterms:modified xsi:type="dcterms:W3CDTF">2017-02-07T10:00:22Z</dcterms:modified>
  <cp:category/>
  <cp:version/>
  <cp:contentType/>
  <cp:contentStatus/>
</cp:coreProperties>
</file>